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11" yWindow="65206" windowWidth="10590" windowHeight="8700" tabRatio="602" activeTab="0"/>
  </bookViews>
  <sheets>
    <sheet name="WCC (Round 1)" sheetId="1" r:id="rId1"/>
    <sheet name="WFC (Round 1)" sheetId="2" r:id="rId2"/>
    <sheet name="WFC Finals" sheetId="3" r:id="rId3"/>
    <sheet name="WCC Finals" sheetId="4" r:id="rId4"/>
    <sheet name="Efficeincy Prize" sheetId="5" r:id="rId5"/>
  </sheets>
  <definedNames>
    <definedName name="_xlnm.Print_Area" localSheetId="0">'WCC (Round 1)'!$A$7:$G$62</definedName>
    <definedName name="_xlnm.Print_Area" localSheetId="3">'WCC Finals'!$A$7:$AQ$23</definedName>
    <definedName name="_xlnm.Print_Area" localSheetId="1">'WFC (Round 1)'!$B$6:$BF$52</definedName>
    <definedName name="_xlnm.Print_Area" localSheetId="2">'WFC Finals'!$A$1:$BF$14</definedName>
  </definedNames>
  <calcPr fullCalcOnLoad="1"/>
</workbook>
</file>

<file path=xl/sharedStrings.xml><?xml version="1.0" encoding="utf-8"?>
<sst xmlns="http://schemas.openxmlformats.org/spreadsheetml/2006/main" count="701" uniqueCount="294">
  <si>
    <t>S/No.</t>
  </si>
  <si>
    <t>Judge 1</t>
  </si>
  <si>
    <t>Judge 2</t>
  </si>
  <si>
    <t>Judge 3</t>
  </si>
  <si>
    <t>Judge 4</t>
  </si>
  <si>
    <t>Tasting Panel</t>
  </si>
  <si>
    <t>Total</t>
  </si>
  <si>
    <t>Judge 5</t>
  </si>
  <si>
    <t>Position</t>
  </si>
  <si>
    <t>Name of Competitor</t>
  </si>
  <si>
    <t>Name of Cocktail</t>
  </si>
  <si>
    <t>Appearance</t>
  </si>
  <si>
    <t>Aroma</t>
  </si>
  <si>
    <t>GRAND TOTAL</t>
  </si>
  <si>
    <t>Country</t>
  </si>
  <si>
    <t>Cocktail No.</t>
  </si>
  <si>
    <t>Taste</t>
  </si>
  <si>
    <t>Technical</t>
  </si>
  <si>
    <t>Technical Panel</t>
  </si>
  <si>
    <t>Technical Total Score</t>
  </si>
  <si>
    <t>Tasting Total Score</t>
  </si>
  <si>
    <t>Round 1 Total Score</t>
  </si>
  <si>
    <t>Impression</t>
  </si>
  <si>
    <t>Selection Round</t>
  </si>
  <si>
    <t>Final Round</t>
  </si>
  <si>
    <t>Final Round Total Score</t>
  </si>
  <si>
    <t>Group</t>
  </si>
  <si>
    <t>35th World Cocktail Competition</t>
  </si>
  <si>
    <t>Berlin, Germany</t>
  </si>
  <si>
    <t>August 2009</t>
  </si>
  <si>
    <t>10th World Flairtending Competition</t>
  </si>
  <si>
    <t>Round 1</t>
  </si>
  <si>
    <t>Finals</t>
  </si>
  <si>
    <t>Appearance &amp; Interaction (50)</t>
  </si>
  <si>
    <t>Difficulty &amp; Presentation (100)</t>
  </si>
  <si>
    <t>Execution (50)</t>
  </si>
  <si>
    <t xml:space="preserve">Deduction </t>
  </si>
  <si>
    <t>Taste (40)</t>
  </si>
  <si>
    <t>Balance (20)</t>
  </si>
  <si>
    <t>Garnish (20)</t>
  </si>
  <si>
    <t>Recipe Originality (20)</t>
  </si>
  <si>
    <t>Cleanliness ( 10)</t>
  </si>
  <si>
    <t>Name Association (10)</t>
  </si>
  <si>
    <t>Total 150</t>
  </si>
  <si>
    <t xml:space="preserve"> </t>
  </si>
  <si>
    <t>Joao Paulo Rodrigues</t>
  </si>
  <si>
    <t>Stefan Haneder</t>
  </si>
  <si>
    <t>Laurent Winderinckx</t>
  </si>
  <si>
    <t>William Vieira</t>
  </si>
  <si>
    <t>Tihomir Plamenov Mihaylov</t>
  </si>
  <si>
    <t>Dusan Janjatovic</t>
  </si>
  <si>
    <t>Krisztian Gyokeres</t>
  </si>
  <si>
    <t>Carlos Gonzales</t>
  </si>
  <si>
    <t>Georgi Voomets</t>
  </si>
  <si>
    <t>Rauno Tiainen</t>
  </si>
  <si>
    <t>Lopez Y Oliart Nicolas</t>
  </si>
  <si>
    <t>Levent Yilmaz</t>
  </si>
  <si>
    <t>Gianluigi Bosco</t>
  </si>
  <si>
    <t>Georgios Kaponis</t>
  </si>
  <si>
    <t>Roland Urbán</t>
  </si>
  <si>
    <t>Janis Untins</t>
  </si>
  <si>
    <t>Christopher Hennessy</t>
  </si>
  <si>
    <t>Cristian Salis</t>
  </si>
  <si>
    <t>Masakazu Shimomura</t>
  </si>
  <si>
    <t>Girts Kuznecovs</t>
  </si>
  <si>
    <t>James Aquilina</t>
  </si>
  <si>
    <t>Predrag Vidic</t>
  </si>
  <si>
    <t>Mathijs Groen</t>
  </si>
  <si>
    <t>Lisandro Walfisch</t>
  </si>
  <si>
    <t>Theresa Austevoll</t>
  </si>
  <si>
    <t>Jorge Antonio Luque Pareja</t>
  </si>
  <si>
    <t>Josefino Villaruz  Jr.</t>
  </si>
  <si>
    <t>Bartosz Baranowski</t>
  </si>
  <si>
    <t>João Pacheco</t>
  </si>
  <si>
    <t>Luis R. Ortiz Medina</t>
  </si>
  <si>
    <t>Artur Harutyunyan</t>
  </si>
  <si>
    <t>Alexander Rodoman</t>
  </si>
  <si>
    <t>Goran Rajovic</t>
  </si>
  <si>
    <t>James Wan Bandril</t>
  </si>
  <si>
    <t>Tomas Gyen</t>
  </si>
  <si>
    <t>Rok Dobnikar</t>
  </si>
  <si>
    <t>Travis Kuhn</t>
  </si>
  <si>
    <t xml:space="preserve">Nahuel Frúmboli </t>
  </si>
  <si>
    <t>Johannes Kinch</t>
  </si>
  <si>
    <t>Marcel Widmer</t>
  </si>
  <si>
    <t>Hsu Po Sheng</t>
  </si>
  <si>
    <t>Juan Pablo Santiago</t>
  </si>
  <si>
    <t>Argentina (A.M.B.A.)</t>
  </si>
  <si>
    <t>Australia (A.B.G.)</t>
  </si>
  <si>
    <t>Austria (Ö.B.U.)</t>
  </si>
  <si>
    <t>Belgium (U.B.B.)</t>
  </si>
  <si>
    <t>Brazil (A.B.B.)</t>
  </si>
  <si>
    <t>Bulgaria (B.A.B)</t>
  </si>
  <si>
    <t>Croatia (H.U.B.)</t>
  </si>
  <si>
    <t>Cuba (A.C.C.)</t>
  </si>
  <si>
    <t>Cyprus  (Cy.B.A.)</t>
  </si>
  <si>
    <t>Czech Republic (C.B.A.)</t>
  </si>
  <si>
    <t>Denmark (D.B.L.)</t>
  </si>
  <si>
    <t>Estonia (E.B.A.)</t>
  </si>
  <si>
    <t>Finland (F.B.S.K.)</t>
  </si>
  <si>
    <t>France (A.B.F.)</t>
  </si>
  <si>
    <t>Germany (D.B.U.)</t>
  </si>
  <si>
    <t>Great Britain (U.K.B.G.)</t>
  </si>
  <si>
    <t>Greece (H.B.A.)</t>
  </si>
  <si>
    <t>Hong Kong (H.K.B.A.)</t>
  </si>
  <si>
    <t>Hungary (S.B.H.)</t>
  </si>
  <si>
    <t>Iceland (B.C.I.)</t>
  </si>
  <si>
    <t>Ireland (B.A.I.)</t>
  </si>
  <si>
    <t>Israel (I.G.B.S.)</t>
  </si>
  <si>
    <t>Italy (A.I.B.E.S.)</t>
  </si>
  <si>
    <t>Japan (N.B.A.)</t>
  </si>
  <si>
    <t>Latvia (L.B.A.)</t>
  </si>
  <si>
    <t>Luxembourg (A.L.B.)</t>
  </si>
  <si>
    <t>Malta (M.B.G.)</t>
  </si>
  <si>
    <t>Montenegro (U.B.C.G.)</t>
  </si>
  <si>
    <t>Netherlands (N.B.C.)</t>
  </si>
  <si>
    <t>New Zealand (N.Z.B.G.)</t>
  </si>
  <si>
    <t>Norway (.N.B.F.)</t>
  </si>
  <si>
    <t>Peru (A.P.B.)</t>
  </si>
  <si>
    <t>Philippines (P.B.L.)</t>
  </si>
  <si>
    <t>Poland (P.B.A.)</t>
  </si>
  <si>
    <t>Portugal (A.B.P.)</t>
  </si>
  <si>
    <t>Puerto Rico (P.R.B.A.)</t>
  </si>
  <si>
    <t>Republic of Armenia (Ar.B.A.)</t>
  </si>
  <si>
    <t>Russia (B.A.R.)</t>
  </si>
  <si>
    <t>Serbia (B.A.S.)</t>
  </si>
  <si>
    <t>Singapore (A.B.S.S.)</t>
  </si>
  <si>
    <t>Slovak Republic (S.K.B.A.)</t>
  </si>
  <si>
    <t>Slovenia (D.B.S.)</t>
  </si>
  <si>
    <t>South Africa (S.A.B.A.)</t>
  </si>
  <si>
    <t>Spain (A.B.E.)</t>
  </si>
  <si>
    <t>Sweden (S.B.G.)</t>
  </si>
  <si>
    <t>Switzerland (S.B.U.)</t>
  </si>
  <si>
    <t>Taiwan R.O.C.(B.A.T.)</t>
  </si>
  <si>
    <t>Turkey (T.B.D.)</t>
  </si>
  <si>
    <t>U.S.A. (U.S.B.G.)</t>
  </si>
  <si>
    <t>Ukraine (A.U.B.A.)</t>
  </si>
  <si>
    <t>Uruguay (A.U.D.E.B.)</t>
  </si>
  <si>
    <t>Venezuela (A.B.V.)</t>
  </si>
  <si>
    <t>Rodrigo Delpech</t>
  </si>
  <si>
    <t>Juan Carlos Agüera</t>
  </si>
  <si>
    <t>Pierre Fajloun</t>
  </si>
  <si>
    <t>Stefan Stevancsecz</t>
  </si>
  <si>
    <t>Jerome Blavette</t>
  </si>
  <si>
    <t>Rogério Rabbit</t>
  </si>
  <si>
    <t>Vasil Ganchev Kolev</t>
  </si>
  <si>
    <t>Srecko Soh</t>
  </si>
  <si>
    <t>Costas Nicolaides</t>
  </si>
  <si>
    <r>
      <t>Sárka</t>
    </r>
    <r>
      <rPr>
        <sz val="12"/>
        <color indexed="8"/>
        <rFont val="Arial"/>
        <family val="2"/>
      </rPr>
      <t xml:space="preserve"> Janová, (Ms) </t>
    </r>
  </si>
  <si>
    <t>Hardeep Rehal</t>
  </si>
  <si>
    <t>Kristo Tomingas</t>
  </si>
  <si>
    <r>
      <t>Kim-Peter Hy</t>
    </r>
    <r>
      <rPr>
        <sz val="10"/>
        <color indexed="8"/>
        <rFont val="Arial"/>
        <family val="2"/>
      </rPr>
      <t>Ö</t>
    </r>
    <r>
      <rPr>
        <sz val="12"/>
        <color indexed="8"/>
        <rFont val="Arial"/>
        <family val="2"/>
      </rPr>
      <t>ty</t>
    </r>
  </si>
  <si>
    <t>Vivet Elodie (Ms)</t>
  </si>
  <si>
    <t>Daniel Guenter</t>
  </si>
  <si>
    <t>Orlando Santana Garcia</t>
  </si>
  <si>
    <t>Aristodimos Dikaioulakos</t>
  </si>
  <si>
    <t>Dicken, Lau Pong Wai</t>
  </si>
  <si>
    <t>Krisztián Garamvölgyi </t>
  </si>
  <si>
    <t>Anna María Pétursdóttir (Mrs)</t>
  </si>
  <si>
    <t>Szabolcs Sandor</t>
  </si>
  <si>
    <t>Ariel Leizgold</t>
  </si>
  <si>
    <t>Silvano Evangelista</t>
  </si>
  <si>
    <t>Kiyomi Yumoto (Ms)</t>
  </si>
  <si>
    <t>Valentine Perelygin</t>
  </si>
  <si>
    <t>Bertrand Barboux</t>
  </si>
  <si>
    <t>Ivan Drago</t>
  </si>
  <si>
    <t>Jelena Brajovic (Ms)</t>
  </si>
  <si>
    <t>Rick Joore</t>
  </si>
  <si>
    <t>Toby Eaton</t>
  </si>
  <si>
    <t>Thomas Frafjord</t>
  </si>
  <si>
    <t>Angelo Camero Arica</t>
  </si>
  <si>
    <t>Richard  Sullano</t>
  </si>
  <si>
    <t>Grzegorz Szumski</t>
  </si>
  <si>
    <t>João Alves</t>
  </si>
  <si>
    <t>Roberto Rodriguez Colon</t>
  </si>
  <si>
    <t>Ashot Martirosyan</t>
  </si>
  <si>
    <t>Olga Markevich (Ms)</t>
  </si>
  <si>
    <t xml:space="preserve">Goran Ilisic </t>
  </si>
  <si>
    <t>Alex Tan</t>
  </si>
  <si>
    <t>Vladimir Baňák</t>
  </si>
  <si>
    <r>
      <t xml:space="preserve">Miro </t>
    </r>
    <r>
      <rPr>
        <sz val="11"/>
        <color indexed="8"/>
        <rFont val="Arial"/>
        <family val="2"/>
      </rPr>
      <t>Petrevcic</t>
    </r>
  </si>
  <si>
    <t>Ryan Duvenage</t>
  </si>
  <si>
    <t>Fermin Román</t>
  </si>
  <si>
    <t>Michael Ternqvist</t>
  </si>
  <si>
    <t>Thomas Huhn</t>
  </si>
  <si>
    <t>Wu Jou Wen (Ms)</t>
  </si>
  <si>
    <t>Uğur Dervisoglu</t>
  </si>
  <si>
    <t>Armando Rosario</t>
  </si>
  <si>
    <t>Andriy Bugayenko</t>
  </si>
  <si>
    <t>Leonardo Never Cabrera Sosa</t>
  </si>
  <si>
    <t>Juan Bautista Rodriguez</t>
  </si>
  <si>
    <t>Royal Century</t>
  </si>
  <si>
    <t>Rock 'n Rolla</t>
  </si>
  <si>
    <t>Bitter Sweet Symphany</t>
  </si>
  <si>
    <t>Teri Kentucky</t>
  </si>
  <si>
    <t>Think Green</t>
  </si>
  <si>
    <t>Jungle Kiss</t>
  </si>
  <si>
    <t>Red &amp; Fancy</t>
  </si>
  <si>
    <t>Dragon Kiss</t>
  </si>
  <si>
    <t>The Wall</t>
  </si>
  <si>
    <t>Cucunber Yum-Yun Vol 2</t>
  </si>
  <si>
    <t>Sex with Ex</t>
  </si>
  <si>
    <t>Bichunmoo</t>
  </si>
  <si>
    <t>Asgard</t>
  </si>
  <si>
    <t>Tender &amp; Tipsy</t>
  </si>
  <si>
    <t>Golden Orchid</t>
  </si>
  <si>
    <t>Green Sensation</t>
  </si>
  <si>
    <t>Hong Kong Sensation</t>
  </si>
  <si>
    <t>Infinity</t>
  </si>
  <si>
    <t>Food &amp; Fun</t>
  </si>
  <si>
    <t>Maybe Baby</t>
  </si>
  <si>
    <t>Version 5</t>
  </si>
  <si>
    <t>Jewel</t>
  </si>
  <si>
    <t>Dearest</t>
  </si>
  <si>
    <t>Melatonin</t>
  </si>
  <si>
    <t>Berliner Fieber</t>
  </si>
  <si>
    <t>Monte Carlo</t>
  </si>
  <si>
    <t>El Dorado</t>
  </si>
  <si>
    <t>La Bella Pesca</t>
  </si>
  <si>
    <t>Amadeus</t>
  </si>
  <si>
    <t>Royal Frapple</t>
  </si>
  <si>
    <t>Cinnamon Stick</t>
  </si>
  <si>
    <t>Manila Classic</t>
  </si>
  <si>
    <t>Green Day</t>
  </si>
  <si>
    <t>So Far So Good</t>
  </si>
  <si>
    <t>Pink Sensation</t>
  </si>
  <si>
    <t>Honeymoon</t>
  </si>
  <si>
    <t>Incredible</t>
  </si>
  <si>
    <t>Love Inspiration</t>
  </si>
  <si>
    <t>Blushing Flamingo</t>
  </si>
  <si>
    <t>Sweet Road</t>
  </si>
  <si>
    <t>Summer Bay</t>
  </si>
  <si>
    <t>Imperial Sour</t>
  </si>
  <si>
    <t>My Marilyn</t>
  </si>
  <si>
    <t>Xlnt Alf</t>
  </si>
  <si>
    <t>Final Touch</t>
  </si>
  <si>
    <t>Sugar Honey</t>
  </si>
  <si>
    <t>Berlin's Painkiller</t>
  </si>
  <si>
    <t>The Real Dill</t>
  </si>
  <si>
    <t>Caesar</t>
  </si>
  <si>
    <t>Latin Breeze</t>
  </si>
  <si>
    <t>Passion Green</t>
  </si>
  <si>
    <t>The Last Tango in Berlin</t>
  </si>
  <si>
    <t>Monin Twist</t>
  </si>
  <si>
    <t>Basiljiti Poire</t>
  </si>
  <si>
    <t>Blue It</t>
  </si>
  <si>
    <t>Caipi-Tini Gourment</t>
  </si>
  <si>
    <t>Indiana Jones</t>
  </si>
  <si>
    <t>Ferrari-Tini</t>
  </si>
  <si>
    <t>Tropical Summer Rain</t>
  </si>
  <si>
    <t>Sapo Verde</t>
  </si>
  <si>
    <t>Chocolate Ball</t>
  </si>
  <si>
    <t>Love Boat 1</t>
  </si>
  <si>
    <t>Pear-lin</t>
  </si>
  <si>
    <t>Heidelberry</t>
  </si>
  <si>
    <t>Absolutely Rocking</t>
  </si>
  <si>
    <t>Eva's Bite</t>
  </si>
  <si>
    <t>Super Mario Sunshine</t>
  </si>
  <si>
    <t>Geysir of the Roses</t>
  </si>
  <si>
    <t>Amber Wave</t>
  </si>
  <si>
    <t>Berlin Paradise</t>
  </si>
  <si>
    <t>Captain of the Ship</t>
  </si>
  <si>
    <t>Green Bird</t>
  </si>
  <si>
    <t>Dancing on the Beach</t>
  </si>
  <si>
    <t>Emporio</t>
  </si>
  <si>
    <t>Dutch Treat</t>
  </si>
  <si>
    <t>Devil's Symphony</t>
  </si>
  <si>
    <t>Chick with a Kick</t>
  </si>
  <si>
    <t>Grand A-Team</t>
  </si>
  <si>
    <t>Sassy 41</t>
  </si>
  <si>
    <t>Grand Pear</t>
  </si>
  <si>
    <t>Mann in Rot</t>
  </si>
  <si>
    <t>Flanagan's Dream</t>
  </si>
  <si>
    <t>Elena</t>
  </si>
  <si>
    <t>Hot News Berry</t>
  </si>
  <si>
    <t>Gipsy Tears</t>
  </si>
  <si>
    <t>Pitbull</t>
  </si>
  <si>
    <t>Surprise from Berlin</t>
  </si>
  <si>
    <t>Pat &amp; Mat</t>
  </si>
  <si>
    <t>The VuVuZela</t>
  </si>
  <si>
    <t>Aliens Attack</t>
  </si>
  <si>
    <t>Flanagans</t>
  </si>
  <si>
    <t>A la Chef</t>
  </si>
  <si>
    <t>Autumn Love Songs</t>
  </si>
  <si>
    <t>Aqua Della Vita</t>
  </si>
  <si>
    <t>Overall Impression (30)</t>
  </si>
  <si>
    <t>Cuba</t>
  </si>
  <si>
    <t>Denmark</t>
  </si>
  <si>
    <t>Alexis Callejas Segura</t>
  </si>
  <si>
    <t>Judge 6</t>
  </si>
  <si>
    <t>Judge 7</t>
  </si>
  <si>
    <t>TOTAL overall impression</t>
  </si>
  <si>
    <t>used to determine the winner when there is a tie</t>
  </si>
  <si>
    <t>√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</si>
</sst>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28"/>
      <color indexed="9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i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i/>
      <sz val="12"/>
      <name val="Arial"/>
      <family val="0"/>
    </font>
    <font>
      <b/>
      <sz val="10"/>
      <name val="宋体"/>
      <family val="0"/>
    </font>
    <font>
      <b/>
      <sz val="1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hair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double"/>
      <top>
        <color indexed="63"/>
      </top>
      <bottom style="medium"/>
    </border>
    <border>
      <left style="double"/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hair"/>
      <top style="medium"/>
      <bottom style="thin"/>
    </border>
    <border>
      <left style="double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24" borderId="0" xfId="0" applyFill="1" applyAlignment="1" applyProtection="1">
      <alignment vertical="center"/>
      <protection/>
    </xf>
    <xf numFmtId="0" fontId="8" fillId="24" borderId="0" xfId="0" applyFont="1" applyFill="1" applyAlignment="1" applyProtection="1">
      <alignment vertical="center"/>
      <protection/>
    </xf>
    <xf numFmtId="0" fontId="0" fillId="24" borderId="0" xfId="0" applyFill="1" applyAlignment="1" applyProtection="1">
      <alignment/>
      <protection/>
    </xf>
    <xf numFmtId="0" fontId="7" fillId="22" borderId="10" xfId="0" applyFont="1" applyFill="1" applyBorder="1" applyAlignment="1" applyProtection="1">
      <alignment horizontal="center" vertical="center"/>
      <protection hidden="1"/>
    </xf>
    <xf numFmtId="0" fontId="7" fillId="22" borderId="11" xfId="0" applyFont="1" applyFill="1" applyBorder="1" applyAlignment="1" applyProtection="1">
      <alignment horizontal="center" vertical="center"/>
      <protection hidden="1"/>
    </xf>
    <xf numFmtId="0" fontId="9" fillId="22" borderId="12" xfId="0" applyFont="1" applyFill="1" applyBorder="1" applyAlignment="1" applyProtection="1">
      <alignment horizontal="center" vertical="center" textRotation="90"/>
      <protection hidden="1"/>
    </xf>
    <xf numFmtId="0" fontId="9" fillId="22" borderId="13" xfId="0" applyFont="1" applyFill="1" applyBorder="1" applyAlignment="1" applyProtection="1">
      <alignment horizontal="center" vertical="center" textRotation="90"/>
      <protection hidden="1"/>
    </xf>
    <xf numFmtId="0" fontId="3" fillId="24" borderId="14" xfId="0" applyFont="1" applyFill="1" applyBorder="1" applyAlignment="1" applyProtection="1">
      <alignment horizontal="center" vertical="center"/>
      <protection hidden="1"/>
    </xf>
    <xf numFmtId="0" fontId="3" fillId="24" borderId="15" xfId="0" applyFont="1" applyFill="1" applyBorder="1" applyAlignment="1" applyProtection="1">
      <alignment horizontal="center" vertical="center"/>
      <protection hidden="1"/>
    </xf>
    <xf numFmtId="0" fontId="3" fillId="2" borderId="14" xfId="0" applyFont="1" applyFill="1" applyBorder="1" applyAlignment="1" applyProtection="1">
      <alignment horizontal="center" vertical="center"/>
      <protection hidden="1"/>
    </xf>
    <xf numFmtId="0" fontId="7" fillId="22" borderId="16" xfId="0" applyFont="1" applyFill="1" applyBorder="1" applyAlignment="1" applyProtection="1">
      <alignment horizontal="center" vertical="center"/>
      <protection hidden="1"/>
    </xf>
    <xf numFmtId="0" fontId="3" fillId="24" borderId="17" xfId="0" applyFont="1" applyFill="1" applyBorder="1" applyAlignment="1" applyProtection="1">
      <alignment horizontal="center" vertical="center"/>
      <protection hidden="1"/>
    </xf>
    <xf numFmtId="0" fontId="3" fillId="2" borderId="17" xfId="0" applyFont="1" applyFill="1" applyBorder="1" applyAlignment="1" applyProtection="1">
      <alignment horizontal="center" vertical="center"/>
      <protection hidden="1"/>
    </xf>
    <xf numFmtId="0" fontId="9" fillId="22" borderId="18" xfId="0" applyFont="1" applyFill="1" applyBorder="1" applyAlignment="1" applyProtection="1">
      <alignment horizontal="center" vertical="center" textRotation="90"/>
      <protection hidden="1"/>
    </xf>
    <xf numFmtId="0" fontId="7" fillId="22" borderId="19" xfId="0" applyFont="1" applyFill="1" applyBorder="1" applyAlignment="1" applyProtection="1">
      <alignment horizontal="center" vertical="center"/>
      <protection hidden="1"/>
    </xf>
    <xf numFmtId="0" fontId="7" fillId="22" borderId="20" xfId="0" applyFont="1" applyFill="1" applyBorder="1" applyAlignment="1" applyProtection="1">
      <alignment horizontal="center" vertical="center"/>
      <protection hidden="1"/>
    </xf>
    <xf numFmtId="0" fontId="3" fillId="25" borderId="21" xfId="0" applyFont="1" applyFill="1" applyBorder="1" applyAlignment="1" applyProtection="1">
      <alignment horizontal="center" vertical="center"/>
      <protection hidden="1"/>
    </xf>
    <xf numFmtId="0" fontId="3" fillId="25" borderId="22" xfId="0" applyFont="1" applyFill="1" applyBorder="1" applyAlignment="1" applyProtection="1">
      <alignment horizontal="center" vertical="center"/>
      <protection hidden="1"/>
    </xf>
    <xf numFmtId="0" fontId="7" fillId="22" borderId="23" xfId="0" applyFont="1" applyFill="1" applyBorder="1" applyAlignment="1" applyProtection="1">
      <alignment horizontal="center" vertical="center"/>
      <protection hidden="1"/>
    </xf>
    <xf numFmtId="0" fontId="3" fillId="25" borderId="24" xfId="0" applyFont="1" applyFill="1" applyBorder="1" applyAlignment="1" applyProtection="1">
      <alignment horizontal="center" vertical="center"/>
      <protection hidden="1"/>
    </xf>
    <xf numFmtId="0" fontId="7" fillId="22" borderId="25" xfId="0" applyFont="1" applyFill="1" applyBorder="1" applyAlignment="1" applyProtection="1">
      <alignment horizontal="center" vertical="center"/>
      <protection hidden="1"/>
    </xf>
    <xf numFmtId="0" fontId="7" fillId="17" borderId="26" xfId="0" applyFont="1" applyFill="1" applyBorder="1" applyAlignment="1" applyProtection="1">
      <alignment horizontal="center" vertical="center"/>
      <protection/>
    </xf>
    <xf numFmtId="0" fontId="7" fillId="17" borderId="27" xfId="0" applyFont="1" applyFill="1" applyBorder="1" applyAlignment="1" applyProtection="1">
      <alignment horizontal="center" vertical="center"/>
      <protection/>
    </xf>
    <xf numFmtId="0" fontId="0" fillId="17" borderId="18" xfId="0" applyFont="1" applyFill="1" applyBorder="1" applyAlignment="1" applyProtection="1">
      <alignment horizontal="center" vertical="center" textRotation="90"/>
      <protection/>
    </xf>
    <xf numFmtId="0" fontId="0" fillId="17" borderId="0" xfId="0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3" fillId="0" borderId="22" xfId="0" applyFont="1" applyFill="1" applyBorder="1" applyAlignment="1" applyProtection="1">
      <alignment horizontal="center" vertical="center"/>
      <protection hidden="1"/>
    </xf>
    <xf numFmtId="0" fontId="3" fillId="25" borderId="28" xfId="0" applyFont="1" applyFill="1" applyBorder="1" applyAlignment="1" applyProtection="1">
      <alignment horizontal="center" vertical="center"/>
      <protection hidden="1"/>
    </xf>
    <xf numFmtId="0" fontId="7" fillId="0" borderId="25" xfId="0" applyFont="1" applyFill="1" applyBorder="1" applyAlignment="1" applyProtection="1">
      <alignment horizontal="center" vertical="center"/>
      <protection hidden="1"/>
    </xf>
    <xf numFmtId="0" fontId="3" fillId="24" borderId="29" xfId="0" applyFont="1" applyFill="1" applyBorder="1" applyAlignment="1" applyProtection="1">
      <alignment horizontal="center" vertical="center" wrapText="1"/>
      <protection hidden="1"/>
    </xf>
    <xf numFmtId="0" fontId="3" fillId="24" borderId="30" xfId="0" applyFont="1" applyFill="1" applyBorder="1" applyAlignment="1" applyProtection="1">
      <alignment horizontal="center" vertical="center" wrapText="1"/>
      <protection hidden="1"/>
    </xf>
    <xf numFmtId="0" fontId="3" fillId="24" borderId="14" xfId="0" applyFont="1" applyFill="1" applyBorder="1" applyAlignment="1" applyProtection="1">
      <alignment horizontal="center" vertical="center" wrapText="1"/>
      <protection hidden="1"/>
    </xf>
    <xf numFmtId="0" fontId="3" fillId="24" borderId="31" xfId="0" applyFont="1" applyFill="1" applyBorder="1" applyAlignment="1" applyProtection="1">
      <alignment horizontal="center" vertical="center" wrapText="1"/>
      <protection hidden="1"/>
    </xf>
    <xf numFmtId="0" fontId="3" fillId="24" borderId="29" xfId="0" applyFont="1" applyFill="1" applyBorder="1" applyAlignment="1" applyProtection="1">
      <alignment horizontal="center" vertical="center" wrapText="1"/>
      <protection/>
    </xf>
    <xf numFmtId="0" fontId="3" fillId="24" borderId="30" xfId="0" applyFont="1" applyFill="1" applyBorder="1" applyAlignment="1" applyProtection="1">
      <alignment horizontal="center" vertical="center" wrapText="1"/>
      <protection/>
    </xf>
    <xf numFmtId="0" fontId="3" fillId="24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17" borderId="0" xfId="0" applyFill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/>
    </xf>
    <xf numFmtId="15" fontId="12" fillId="0" borderId="0" xfId="0" applyNumberFormat="1" applyFont="1" applyAlignment="1" applyProtection="1" quotePrefix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24" borderId="0" xfId="0" applyFont="1" applyFill="1" applyAlignment="1" applyProtection="1">
      <alignment vertical="center"/>
      <protection/>
    </xf>
    <xf numFmtId="0" fontId="7" fillId="17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24" borderId="37" xfId="0" applyFont="1" applyFill="1" applyBorder="1" applyAlignment="1" applyProtection="1">
      <alignment horizontal="center" vertical="center"/>
      <protection/>
    </xf>
    <xf numFmtId="0" fontId="4" fillId="24" borderId="36" xfId="0" applyFont="1" applyFill="1" applyBorder="1" applyAlignment="1" applyProtection="1">
      <alignment horizontal="center" vertical="center"/>
      <protection/>
    </xf>
    <xf numFmtId="0" fontId="4" fillId="24" borderId="38" xfId="0" applyFont="1" applyFill="1" applyBorder="1" applyAlignment="1" applyProtection="1">
      <alignment horizontal="center" vertical="center"/>
      <protection/>
    </xf>
    <xf numFmtId="0" fontId="10" fillId="2" borderId="13" xfId="0" applyFont="1" applyFill="1" applyBorder="1" applyAlignment="1" applyProtection="1">
      <alignment horizontal="center" vertical="center" wrapText="1" readingOrder="1"/>
      <protection hidden="1"/>
    </xf>
    <xf numFmtId="0" fontId="3" fillId="0" borderId="13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24" borderId="46" xfId="0" applyFont="1" applyFill="1" applyBorder="1" applyAlignment="1" applyProtection="1">
      <alignment horizontal="center" vertical="center"/>
      <protection/>
    </xf>
    <xf numFmtId="0" fontId="0" fillId="24" borderId="43" xfId="0" applyFont="1" applyFill="1" applyBorder="1" applyAlignment="1" applyProtection="1">
      <alignment horizontal="center" vertical="center"/>
      <protection/>
    </xf>
    <xf numFmtId="0" fontId="0" fillId="24" borderId="44" xfId="0" applyFont="1" applyFill="1" applyBorder="1" applyAlignment="1" applyProtection="1">
      <alignment horizontal="center" vertical="center"/>
      <protection/>
    </xf>
    <xf numFmtId="0" fontId="0" fillId="24" borderId="45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10" fillId="2" borderId="47" xfId="0" applyFont="1" applyFill="1" applyBorder="1" applyAlignment="1" applyProtection="1">
      <alignment horizontal="center" vertical="center" wrapText="1" readingOrder="1"/>
      <protection hidden="1"/>
    </xf>
    <xf numFmtId="0" fontId="3" fillId="0" borderId="47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 textRotation="90"/>
      <protection/>
    </xf>
    <xf numFmtId="0" fontId="0" fillId="0" borderId="18" xfId="0" applyFont="1" applyFill="1" applyBorder="1" applyAlignment="1" applyProtection="1">
      <alignment horizontal="center" vertical="center" textRotation="90"/>
      <protection/>
    </xf>
    <xf numFmtId="0" fontId="0" fillId="0" borderId="51" xfId="0" applyFont="1" applyFill="1" applyBorder="1" applyAlignment="1" applyProtection="1">
      <alignment horizontal="center" vertical="center" textRotation="90"/>
      <protection/>
    </xf>
    <xf numFmtId="0" fontId="33" fillId="0" borderId="51" xfId="0" applyFont="1" applyFill="1" applyBorder="1" applyAlignment="1" applyProtection="1">
      <alignment horizontal="center" vertical="center" textRotation="90"/>
      <protection/>
    </xf>
    <xf numFmtId="0" fontId="0" fillId="24" borderId="52" xfId="0" applyFont="1" applyFill="1" applyBorder="1" applyAlignment="1" applyProtection="1">
      <alignment horizontal="center" vertical="center" textRotation="90"/>
      <protection/>
    </xf>
    <xf numFmtId="0" fontId="0" fillId="24" borderId="18" xfId="0" applyFont="1" applyFill="1" applyBorder="1" applyAlignment="1" applyProtection="1">
      <alignment horizontal="center" vertical="center" textRotation="90"/>
      <protection/>
    </xf>
    <xf numFmtId="0" fontId="0" fillId="24" borderId="51" xfId="0" applyFont="1" applyFill="1" applyBorder="1" applyAlignment="1" applyProtection="1">
      <alignment horizontal="center" vertical="center" textRotation="90"/>
      <protection/>
    </xf>
    <xf numFmtId="0" fontId="10" fillId="2" borderId="10" xfId="0" applyFont="1" applyFill="1" applyBorder="1" applyAlignment="1" applyProtection="1">
      <alignment horizontal="center" vertical="center" wrapText="1" readingOrder="1"/>
      <protection hidden="1"/>
    </xf>
    <xf numFmtId="0" fontId="3" fillId="0" borderId="10" xfId="0" applyFont="1" applyBorder="1" applyAlignment="1" applyProtection="1">
      <alignment horizontal="center" vertical="center"/>
      <protection/>
    </xf>
    <xf numFmtId="0" fontId="7" fillId="0" borderId="53" xfId="0" applyFont="1" applyFill="1" applyBorder="1" applyAlignment="1" applyProtection="1">
      <alignment horizontal="left" vertical="center"/>
      <protection/>
    </xf>
    <xf numFmtId="0" fontId="7" fillId="0" borderId="40" xfId="0" applyFont="1" applyBorder="1" applyAlignment="1" applyProtection="1">
      <alignment horizontal="left" vertical="center" wrapText="1"/>
      <protection/>
    </xf>
    <xf numFmtId="0" fontId="11" fillId="0" borderId="40" xfId="0" applyFont="1" applyBorder="1" applyAlignment="1" applyProtection="1">
      <alignment horizontal="left" vertical="center" wrapText="1"/>
      <protection/>
    </xf>
    <xf numFmtId="0" fontId="7" fillId="0" borderId="54" xfId="0" applyFont="1" applyBorder="1" applyAlignment="1" applyProtection="1">
      <alignment horizontal="left" vertical="center"/>
      <protection/>
    </xf>
    <xf numFmtId="0" fontId="31" fillId="0" borderId="49" xfId="0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34" fillId="0" borderId="19" xfId="0" applyFont="1" applyFill="1" applyBorder="1" applyAlignment="1" applyProtection="1">
      <alignment horizontal="center" vertical="center"/>
      <protection/>
    </xf>
    <xf numFmtId="0" fontId="7" fillId="24" borderId="56" xfId="0" applyFont="1" applyFill="1" applyBorder="1" applyAlignment="1" applyProtection="1">
      <alignment horizontal="center" vertical="center"/>
      <protection/>
    </xf>
    <xf numFmtId="0" fontId="7" fillId="24" borderId="26" xfId="0" applyFont="1" applyFill="1" applyBorder="1" applyAlignment="1" applyProtection="1">
      <alignment horizontal="center" vertical="center"/>
      <protection/>
    </xf>
    <xf numFmtId="0" fontId="7" fillId="24" borderId="19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left" vertical="center"/>
      <protection/>
    </xf>
    <xf numFmtId="0" fontId="7" fillId="0" borderId="57" xfId="0" applyFont="1" applyBorder="1" applyAlignment="1" applyProtection="1">
      <alignment horizontal="left" vertical="center" wrapText="1"/>
      <protection/>
    </xf>
    <xf numFmtId="0" fontId="7" fillId="0" borderId="58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24" borderId="11" xfId="0" applyFont="1" applyFill="1" applyBorder="1" applyAlignment="1" applyProtection="1">
      <alignment horizontal="center" vertical="center"/>
      <protection/>
    </xf>
    <xf numFmtId="0" fontId="7" fillId="24" borderId="57" xfId="0" applyFont="1" applyFill="1" applyBorder="1" applyAlignment="1" applyProtection="1">
      <alignment horizontal="left" vertical="center"/>
      <protection/>
    </xf>
    <xf numFmtId="0" fontId="7" fillId="24" borderId="58" xfId="0" applyFont="1" applyFill="1" applyBorder="1" applyAlignment="1" applyProtection="1">
      <alignment horizontal="left" vertical="center"/>
      <protection/>
    </xf>
    <xf numFmtId="0" fontId="31" fillId="24" borderId="49" xfId="0" applyFont="1" applyFill="1" applyBorder="1" applyAlignment="1" applyProtection="1">
      <alignment horizontal="center" vertical="center"/>
      <protection/>
    </xf>
    <xf numFmtId="0" fontId="11" fillId="0" borderId="57" xfId="0" applyFont="1" applyBorder="1" applyAlignment="1" applyProtection="1">
      <alignment horizontal="left" vertical="center" wrapText="1"/>
      <protection/>
    </xf>
    <xf numFmtId="0" fontId="31" fillId="0" borderId="59" xfId="0" applyFont="1" applyFill="1" applyBorder="1" applyAlignment="1" applyProtection="1">
      <alignment horizontal="center" vertical="center"/>
      <protection/>
    </xf>
    <xf numFmtId="0" fontId="31" fillId="24" borderId="59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11" fillId="0" borderId="57" xfId="0" applyFont="1" applyBorder="1" applyAlignment="1" applyProtection="1">
      <alignment vertical="center"/>
      <protection/>
    </xf>
    <xf numFmtId="0" fontId="7" fillId="0" borderId="57" xfId="0" applyFont="1" applyBorder="1" applyAlignment="1" applyProtection="1">
      <alignment vertical="center"/>
      <protection/>
    </xf>
    <xf numFmtId="0" fontId="7" fillId="0" borderId="58" xfId="0" applyFont="1" applyBorder="1" applyAlignment="1" applyProtection="1">
      <alignment/>
      <protection/>
    </xf>
    <xf numFmtId="0" fontId="7" fillId="0" borderId="59" xfId="0" applyFont="1" applyFill="1" applyBorder="1" applyAlignment="1" applyProtection="1">
      <alignment horizontal="center" vertical="center"/>
      <protection/>
    </xf>
    <xf numFmtId="0" fontId="7" fillId="0" borderId="60" xfId="0" applyFont="1" applyBorder="1" applyAlignment="1" applyProtection="1">
      <alignment vertical="center"/>
      <protection/>
    </xf>
    <xf numFmtId="0" fontId="7" fillId="0" borderId="61" xfId="0" applyFont="1" applyBorder="1" applyAlignment="1" applyProtection="1">
      <alignment vertical="center"/>
      <protection/>
    </xf>
    <xf numFmtId="0" fontId="7" fillId="0" borderId="57" xfId="0" applyFont="1" applyBorder="1" applyAlignment="1" applyProtection="1">
      <alignment horizontal="left" vertical="center"/>
      <protection/>
    </xf>
    <xf numFmtId="0" fontId="2" fillId="0" borderId="57" xfId="0" applyFont="1" applyBorder="1" applyAlignment="1" applyProtection="1">
      <alignment horizontal="center" vertical="center"/>
      <protection/>
    </xf>
    <xf numFmtId="0" fontId="2" fillId="0" borderId="58" xfId="0" applyFont="1" applyBorder="1" applyAlignment="1" applyProtection="1">
      <alignment horizontal="center" vertical="center"/>
      <protection/>
    </xf>
    <xf numFmtId="0" fontId="2" fillId="0" borderId="59" xfId="0" applyFont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horizontal="left" vertical="center"/>
      <protection/>
    </xf>
    <xf numFmtId="0" fontId="7" fillId="0" borderId="63" xfId="0" applyFont="1" applyBorder="1" applyAlignment="1" applyProtection="1">
      <alignment horizontal="left" vertical="center" wrapText="1"/>
      <protection/>
    </xf>
    <xf numFmtId="0" fontId="7" fillId="0" borderId="63" xfId="0" applyFont="1" applyBorder="1" applyAlignment="1" applyProtection="1">
      <alignment horizontal="left" vertical="center"/>
      <protection/>
    </xf>
    <xf numFmtId="0" fontId="31" fillId="0" borderId="64" xfId="0" applyFont="1" applyFill="1" applyBorder="1" applyAlignment="1" applyProtection="1">
      <alignment horizontal="center" vertical="center"/>
      <protection/>
    </xf>
    <xf numFmtId="0" fontId="7" fillId="0" borderId="65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66" xfId="0" applyFont="1" applyFill="1" applyBorder="1" applyAlignment="1" applyProtection="1">
      <alignment horizontal="center" vertical="center"/>
      <protection/>
    </xf>
    <xf numFmtId="0" fontId="34" fillId="0" borderId="66" xfId="0" applyFont="1" applyFill="1" applyBorder="1" applyAlignment="1" applyProtection="1">
      <alignment horizontal="center" vertical="center"/>
      <protection/>
    </xf>
    <xf numFmtId="0" fontId="7" fillId="24" borderId="67" xfId="0" applyFont="1" applyFill="1" applyBorder="1" applyAlignment="1" applyProtection="1">
      <alignment horizontal="center" vertical="center"/>
      <protection/>
    </xf>
    <xf numFmtId="0" fontId="7" fillId="24" borderId="27" xfId="0" applyFont="1" applyFill="1" applyBorder="1" applyAlignment="1" applyProtection="1">
      <alignment horizontal="center" vertical="center"/>
      <protection/>
    </xf>
    <xf numFmtId="0" fontId="7" fillId="24" borderId="66" xfId="0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2" fontId="3" fillId="2" borderId="14" xfId="0" applyNumberFormat="1" applyFont="1" applyFill="1" applyBorder="1" applyAlignment="1" applyProtection="1">
      <alignment horizontal="center" vertical="center"/>
      <protection hidden="1"/>
    </xf>
    <xf numFmtId="2" fontId="3" fillId="2" borderId="17" xfId="0" applyNumberFormat="1" applyFont="1" applyFill="1" applyBorder="1" applyAlignment="1" applyProtection="1">
      <alignment horizontal="center" vertical="center"/>
      <protection hidden="1"/>
    </xf>
    <xf numFmtId="1" fontId="3" fillId="2" borderId="14" xfId="0" applyNumberFormat="1" applyFont="1" applyFill="1" applyBorder="1" applyAlignment="1" applyProtection="1">
      <alignment horizontal="center" vertical="center"/>
      <protection hidden="1"/>
    </xf>
    <xf numFmtId="0" fontId="10" fillId="2" borderId="13" xfId="0" applyFont="1" applyFill="1" applyBorder="1" applyAlignment="1" applyProtection="1">
      <alignment horizontal="center" vertical="center" wrapText="1" readingOrder="1"/>
      <protection/>
    </xf>
    <xf numFmtId="0" fontId="3" fillId="24" borderId="31" xfId="0" applyFont="1" applyFill="1" applyBorder="1" applyAlignment="1" applyProtection="1">
      <alignment horizontal="center" vertical="center" wrapText="1"/>
      <protection/>
    </xf>
    <xf numFmtId="0" fontId="10" fillId="2" borderId="47" xfId="0" applyFont="1" applyFill="1" applyBorder="1" applyAlignment="1" applyProtection="1">
      <alignment horizontal="center" vertical="center" wrapText="1" readingOrder="1"/>
      <protection/>
    </xf>
    <xf numFmtId="0" fontId="2" fillId="0" borderId="68" xfId="0" applyFont="1" applyBorder="1" applyAlignment="1" applyProtection="1">
      <alignment horizontal="center" vertical="center"/>
      <protection/>
    </xf>
    <xf numFmtId="0" fontId="9" fillId="22" borderId="12" xfId="0" applyFont="1" applyFill="1" applyBorder="1" applyAlignment="1" applyProtection="1">
      <alignment horizontal="center" vertical="center" textRotation="90"/>
      <protection/>
    </xf>
    <xf numFmtId="0" fontId="9" fillId="22" borderId="13" xfId="0" applyFont="1" applyFill="1" applyBorder="1" applyAlignment="1" applyProtection="1">
      <alignment horizontal="center" vertical="center" textRotation="90"/>
      <protection/>
    </xf>
    <xf numFmtId="0" fontId="10" fillId="2" borderId="10" xfId="0" applyFont="1" applyFill="1" applyBorder="1" applyAlignment="1" applyProtection="1">
      <alignment horizontal="center" vertical="center" wrapText="1" readingOrder="1"/>
      <protection/>
    </xf>
    <xf numFmtId="0" fontId="7" fillId="0" borderId="69" xfId="0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horizontal="center" vertical="center"/>
      <protection/>
    </xf>
    <xf numFmtId="0" fontId="7" fillId="0" borderId="70" xfId="0" applyFont="1" applyBorder="1" applyAlignment="1" applyProtection="1">
      <alignment horizontal="left" vertical="center"/>
      <protection/>
    </xf>
    <xf numFmtId="0" fontId="31" fillId="0" borderId="71" xfId="0" applyFont="1" applyFill="1" applyBorder="1" applyAlignment="1" applyProtection="1">
      <alignment horizontal="center" vertical="center"/>
      <protection/>
    </xf>
    <xf numFmtId="0" fontId="7" fillId="0" borderId="72" xfId="0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4" fillId="0" borderId="73" xfId="0" applyFont="1" applyBorder="1" applyAlignment="1" applyProtection="1">
      <alignment horizontal="center" vertical="center"/>
      <protection/>
    </xf>
    <xf numFmtId="0" fontId="4" fillId="0" borderId="74" xfId="0" applyFont="1" applyBorder="1" applyAlignment="1" applyProtection="1">
      <alignment horizontal="center" vertical="center"/>
      <protection/>
    </xf>
    <xf numFmtId="0" fontId="4" fillId="0" borderId="75" xfId="0" applyFont="1" applyBorder="1" applyAlignment="1" applyProtection="1">
      <alignment horizontal="center" vertical="center"/>
      <protection/>
    </xf>
    <xf numFmtId="0" fontId="3" fillId="0" borderId="76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77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25" borderId="78" xfId="0" applyFont="1" applyFill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3" fillId="25" borderId="29" xfId="0" applyFont="1" applyFill="1" applyBorder="1" applyAlignment="1" applyProtection="1">
      <alignment horizontal="center" vertical="center" wrapText="1"/>
      <protection/>
    </xf>
    <xf numFmtId="0" fontId="3" fillId="0" borderId="79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80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25" borderId="81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2" fillId="25" borderId="31" xfId="0" applyFont="1" applyFill="1" applyBorder="1" applyAlignment="1" applyProtection="1">
      <alignment horizontal="center" vertical="center" wrapText="1"/>
      <protection/>
    </xf>
    <xf numFmtId="0" fontId="3" fillId="0" borderId="69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82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25" borderId="83" xfId="0" applyFont="1" applyFill="1" applyBorder="1" applyAlignment="1" applyProtection="1">
      <alignment horizontal="center" vertical="center"/>
      <protection/>
    </xf>
    <xf numFmtId="0" fontId="9" fillId="22" borderId="18" xfId="0" applyFont="1" applyFill="1" applyBorder="1" applyAlignment="1" applyProtection="1">
      <alignment horizontal="center" vertical="center" textRotation="90"/>
      <protection/>
    </xf>
    <xf numFmtId="0" fontId="0" fillId="0" borderId="84" xfId="0" applyFont="1" applyFill="1" applyBorder="1" applyAlignment="1" applyProtection="1">
      <alignment horizontal="center" vertical="center" textRotation="90"/>
      <protection/>
    </xf>
    <xf numFmtId="0" fontId="9" fillId="22" borderId="51" xfId="0" applyFont="1" applyFill="1" applyBorder="1" applyAlignment="1" applyProtection="1">
      <alignment horizontal="center" vertical="center" textRotation="90"/>
      <protection/>
    </xf>
    <xf numFmtId="0" fontId="2" fillId="25" borderId="2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7" fillId="24" borderId="57" xfId="0" applyFont="1" applyFill="1" applyBorder="1" applyAlignment="1" applyProtection="1">
      <alignment horizontal="center" vertical="center"/>
      <protection/>
    </xf>
    <xf numFmtId="0" fontId="11" fillId="0" borderId="57" xfId="0" applyFont="1" applyBorder="1" applyAlignment="1" applyProtection="1">
      <alignment vertical="center" wrapText="1"/>
      <protection/>
    </xf>
    <xf numFmtId="0" fontId="7" fillId="0" borderId="57" xfId="0" applyFont="1" applyBorder="1" applyAlignment="1" applyProtection="1">
      <alignment vertical="center" wrapText="1"/>
      <protection/>
    </xf>
    <xf numFmtId="0" fontId="13" fillId="0" borderId="57" xfId="0" applyFont="1" applyBorder="1" applyAlignment="1" applyProtection="1">
      <alignment vertical="center"/>
      <protection/>
    </xf>
    <xf numFmtId="0" fontId="3" fillId="24" borderId="57" xfId="0" applyFont="1" applyFill="1" applyBorder="1" applyAlignment="1" applyProtection="1">
      <alignment horizontal="center" vertical="center"/>
      <protection/>
    </xf>
    <xf numFmtId="0" fontId="3" fillId="25" borderId="85" xfId="0" applyFont="1" applyFill="1" applyBorder="1" applyAlignment="1" applyProtection="1">
      <alignment horizontal="center" vertical="center"/>
      <protection/>
    </xf>
    <xf numFmtId="0" fontId="7" fillId="0" borderId="86" xfId="0" applyFont="1" applyFill="1" applyBorder="1" applyAlignment="1" applyProtection="1">
      <alignment horizontal="center" vertical="center"/>
      <protection/>
    </xf>
    <xf numFmtId="0" fontId="7" fillId="0" borderId="87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24" borderId="88" xfId="0" applyFont="1" applyFill="1" applyBorder="1" applyAlignment="1" applyProtection="1">
      <alignment horizontal="center" vertical="center"/>
      <protection/>
    </xf>
    <xf numFmtId="0" fontId="7" fillId="24" borderId="87" xfId="0" applyFont="1" applyFill="1" applyBorder="1" applyAlignment="1" applyProtection="1">
      <alignment horizontal="center" vertical="center"/>
      <protection/>
    </xf>
    <xf numFmtId="0" fontId="7" fillId="0" borderId="88" xfId="0" applyFont="1" applyFill="1" applyBorder="1" applyAlignment="1" applyProtection="1">
      <alignment horizontal="center" vertical="center"/>
      <protection/>
    </xf>
    <xf numFmtId="0" fontId="7" fillId="24" borderId="89" xfId="0" applyFont="1" applyFill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89" xfId="0" applyFont="1" applyFill="1" applyBorder="1" applyAlignment="1" applyProtection="1">
      <alignment horizontal="center" vertical="center"/>
      <protection/>
    </xf>
    <xf numFmtId="0" fontId="36" fillId="0" borderId="57" xfId="0" applyFont="1" applyBorder="1" applyAlignment="1" applyProtection="1">
      <alignment vertical="center" wrapText="1"/>
      <protection/>
    </xf>
    <xf numFmtId="0" fontId="3" fillId="24" borderId="59" xfId="0" applyFont="1" applyFill="1" applyBorder="1" applyAlignment="1" applyProtection="1">
      <alignment horizontal="center" vertical="center"/>
      <protection/>
    </xf>
    <xf numFmtId="0" fontId="7" fillId="0" borderId="90" xfId="0" applyFont="1" applyFill="1" applyBorder="1" applyAlignment="1" applyProtection="1">
      <alignment horizontal="center" vertical="center"/>
      <protection/>
    </xf>
    <xf numFmtId="0" fontId="13" fillId="0" borderId="57" xfId="0" applyFont="1" applyFill="1" applyBorder="1" applyAlignment="1" applyProtection="1">
      <alignment vertical="center"/>
      <protection/>
    </xf>
    <xf numFmtId="0" fontId="38" fillId="0" borderId="57" xfId="0" applyFont="1" applyBorder="1" applyAlignment="1" applyProtection="1">
      <alignment vertical="center"/>
      <protection/>
    </xf>
    <xf numFmtId="0" fontId="7" fillId="24" borderId="60" xfId="0" applyFont="1" applyFill="1" applyBorder="1" applyAlignment="1" applyProtection="1">
      <alignment horizontal="center" vertical="center"/>
      <protection/>
    </xf>
    <xf numFmtId="0" fontId="11" fillId="0" borderId="48" xfId="0" applyFont="1" applyBorder="1" applyAlignment="1" applyProtection="1">
      <alignment vertical="center"/>
      <protection/>
    </xf>
    <xf numFmtId="0" fontId="11" fillId="0" borderId="48" xfId="0" applyFont="1" applyBorder="1" applyAlignment="1" applyProtection="1">
      <alignment vertical="center"/>
      <protection/>
    </xf>
    <xf numFmtId="0" fontId="13" fillId="0" borderId="48" xfId="0" applyFont="1" applyBorder="1" applyAlignment="1" applyProtection="1">
      <alignment vertical="center"/>
      <protection/>
    </xf>
    <xf numFmtId="0" fontId="32" fillId="24" borderId="49" xfId="0" applyFont="1" applyFill="1" applyBorder="1" applyAlignment="1" applyProtection="1">
      <alignment horizontal="center" vertical="center"/>
      <protection/>
    </xf>
    <xf numFmtId="0" fontId="3" fillId="0" borderId="83" xfId="0" applyFont="1" applyFill="1" applyBorder="1" applyAlignment="1" applyProtection="1">
      <alignment horizontal="center" vertical="center"/>
      <protection/>
    </xf>
    <xf numFmtId="0" fontId="7" fillId="0" borderId="91" xfId="0" applyFont="1" applyFill="1" applyBorder="1" applyAlignment="1" applyProtection="1">
      <alignment horizontal="center" vertical="center"/>
      <protection/>
    </xf>
    <xf numFmtId="0" fontId="13" fillId="0" borderId="57" xfId="0" applyFont="1" applyBorder="1" applyAlignment="1" applyProtection="1">
      <alignment vertical="center"/>
      <protection/>
    </xf>
    <xf numFmtId="0" fontId="32" fillId="24" borderId="59" xfId="0" applyFont="1" applyFill="1" applyBorder="1" applyAlignment="1" applyProtection="1">
      <alignment horizontal="center" vertical="center"/>
      <protection/>
    </xf>
    <xf numFmtId="0" fontId="3" fillId="0" borderId="85" xfId="0" applyFont="1" applyFill="1" applyBorder="1" applyAlignment="1" applyProtection="1">
      <alignment horizontal="center" vertical="center"/>
      <protection/>
    </xf>
    <xf numFmtId="0" fontId="7" fillId="0" borderId="92" xfId="0" applyFont="1" applyFill="1" applyBorder="1" applyAlignment="1" applyProtection="1">
      <alignment horizontal="center" vertical="center"/>
      <protection/>
    </xf>
    <xf numFmtId="0" fontId="11" fillId="0" borderId="93" xfId="0" applyFont="1" applyBorder="1" applyAlignment="1" applyProtection="1">
      <alignment vertical="center"/>
      <protection/>
    </xf>
    <xf numFmtId="0" fontId="11" fillId="0" borderId="93" xfId="0" applyFont="1" applyBorder="1" applyAlignment="1" applyProtection="1">
      <alignment vertical="center"/>
      <protection/>
    </xf>
    <xf numFmtId="0" fontId="13" fillId="0" borderId="93" xfId="0" applyFont="1" applyBorder="1" applyAlignment="1" applyProtection="1">
      <alignment vertical="center"/>
      <protection/>
    </xf>
    <xf numFmtId="0" fontId="32" fillId="24" borderId="94" xfId="0" applyFont="1" applyFill="1" applyBorder="1" applyAlignment="1" applyProtection="1">
      <alignment horizontal="center" vertical="center"/>
      <protection/>
    </xf>
    <xf numFmtId="0" fontId="3" fillId="0" borderId="95" xfId="0" applyFont="1" applyFill="1" applyBorder="1" applyAlignment="1" applyProtection="1">
      <alignment horizontal="center" vertical="center"/>
      <protection/>
    </xf>
    <xf numFmtId="0" fontId="7" fillId="0" borderId="96" xfId="0" applyFont="1" applyFill="1" applyBorder="1" applyAlignment="1" applyProtection="1">
      <alignment horizontal="center" vertical="center"/>
      <protection/>
    </xf>
    <xf numFmtId="0" fontId="7" fillId="0" borderId="97" xfId="0" applyFont="1" applyFill="1" applyBorder="1" applyAlignment="1" applyProtection="1">
      <alignment horizontal="center" vertical="center"/>
      <protection/>
    </xf>
    <xf numFmtId="0" fontId="7" fillId="0" borderId="98" xfId="0" applyFont="1" applyFill="1" applyBorder="1" applyAlignment="1" applyProtection="1">
      <alignment horizontal="center" vertical="center"/>
      <protection/>
    </xf>
    <xf numFmtId="0" fontId="7" fillId="0" borderId="99" xfId="0" applyFont="1" applyFill="1" applyBorder="1" applyAlignment="1" applyProtection="1">
      <alignment horizontal="center" vertical="center"/>
      <protection/>
    </xf>
    <xf numFmtId="0" fontId="3" fillId="25" borderId="57" xfId="0" applyFont="1" applyFill="1" applyBorder="1" applyAlignment="1" applyProtection="1">
      <alignment horizontal="center" vertical="center"/>
      <protection hidden="1"/>
    </xf>
    <xf numFmtId="0" fontId="3" fillId="25" borderId="70" xfId="0" applyFont="1" applyFill="1" applyBorder="1" applyAlignment="1" applyProtection="1">
      <alignment horizontal="center" vertical="center"/>
      <protection hidden="1"/>
    </xf>
    <xf numFmtId="0" fontId="2" fillId="24" borderId="100" xfId="0" applyFont="1" applyFill="1" applyBorder="1" applyAlignment="1" applyProtection="1">
      <alignment horizontal="center" vertical="center"/>
      <protection/>
    </xf>
    <xf numFmtId="0" fontId="2" fillId="0" borderId="101" xfId="0" applyFont="1" applyBorder="1" applyAlignment="1" applyProtection="1">
      <alignment horizontal="center" vertical="center"/>
      <protection/>
    </xf>
    <xf numFmtId="0" fontId="2" fillId="0" borderId="101" xfId="0" applyFont="1" applyBorder="1" applyAlignment="1" applyProtection="1">
      <alignment horizontal="center" vertical="center" wrapText="1"/>
      <protection/>
    </xf>
    <xf numFmtId="0" fontId="3" fillId="25" borderId="101" xfId="0" applyFont="1" applyFill="1" applyBorder="1" applyAlignment="1" applyProtection="1">
      <alignment horizontal="center" vertical="center" wrapText="1"/>
      <protection/>
    </xf>
    <xf numFmtId="0" fontId="2" fillId="25" borderId="102" xfId="0" applyFont="1" applyFill="1" applyBorder="1" applyAlignment="1" applyProtection="1">
      <alignment horizontal="center" vertical="center"/>
      <protection/>
    </xf>
    <xf numFmtId="0" fontId="2" fillId="24" borderId="103" xfId="0" applyFont="1" applyFill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horizontal="center" vertical="center" wrapText="1"/>
      <protection/>
    </xf>
    <xf numFmtId="0" fontId="2" fillId="25" borderId="57" xfId="0" applyFont="1" applyFill="1" applyBorder="1" applyAlignment="1" applyProtection="1">
      <alignment horizontal="center" vertical="center" wrapText="1"/>
      <protection/>
    </xf>
    <xf numFmtId="0" fontId="2" fillId="25" borderId="28" xfId="0" applyFont="1" applyFill="1" applyBorder="1" applyAlignment="1" applyProtection="1">
      <alignment horizontal="center" vertical="center"/>
      <protection/>
    </xf>
    <xf numFmtId="0" fontId="7" fillId="24" borderId="103" xfId="0" applyFont="1" applyFill="1" applyBorder="1" applyAlignment="1" applyProtection="1">
      <alignment horizontal="center" vertical="center"/>
      <protection/>
    </xf>
    <xf numFmtId="0" fontId="7" fillId="0" borderId="57" xfId="0" applyFont="1" applyBorder="1" applyAlignment="1" applyProtection="1">
      <alignment horizontal="center" vertical="center"/>
      <protection/>
    </xf>
    <xf numFmtId="0" fontId="3" fillId="25" borderId="28" xfId="0" applyFont="1" applyFill="1" applyBorder="1" applyAlignment="1" applyProtection="1">
      <alignment horizontal="center" vertical="center"/>
      <protection/>
    </xf>
    <xf numFmtId="0" fontId="7" fillId="0" borderId="103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/>
      <protection/>
    </xf>
    <xf numFmtId="0" fontId="7" fillId="24" borderId="104" xfId="0" applyFont="1" applyFill="1" applyBorder="1" applyAlignment="1" applyProtection="1">
      <alignment horizontal="center" vertical="center"/>
      <protection/>
    </xf>
    <xf numFmtId="0" fontId="11" fillId="0" borderId="70" xfId="0" applyFont="1" applyBorder="1" applyAlignment="1" applyProtection="1">
      <alignment vertical="center" wrapText="1"/>
      <protection/>
    </xf>
    <xf numFmtId="0" fontId="7" fillId="0" borderId="70" xfId="0" applyFont="1" applyBorder="1" applyAlignment="1" applyProtection="1">
      <alignment vertical="center" wrapText="1"/>
      <protection/>
    </xf>
    <xf numFmtId="0" fontId="7" fillId="0" borderId="70" xfId="0" applyFont="1" applyBorder="1" applyAlignment="1" applyProtection="1">
      <alignment horizontal="center" vertical="center"/>
      <protection/>
    </xf>
    <xf numFmtId="0" fontId="3" fillId="25" borderId="105" xfId="0" applyFont="1" applyFill="1" applyBorder="1" applyAlignment="1" applyProtection="1">
      <alignment horizontal="center" vertical="center"/>
      <protection/>
    </xf>
    <xf numFmtId="0" fontId="40" fillId="0" borderId="10" xfId="0" applyFont="1" applyBorder="1" applyAlignment="1" applyProtection="1">
      <alignment horizontal="center" vertical="center"/>
      <protection/>
    </xf>
    <xf numFmtId="0" fontId="4" fillId="24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24" borderId="0" xfId="0" applyFont="1" applyFill="1" applyAlignment="1" applyProtection="1">
      <alignment vertical="center"/>
      <protection/>
    </xf>
    <xf numFmtId="0" fontId="3" fillId="0" borderId="73" xfId="0" applyFont="1" applyBorder="1" applyAlignment="1" applyProtection="1">
      <alignment horizontal="center" vertical="center"/>
      <protection/>
    </xf>
    <xf numFmtId="0" fontId="3" fillId="0" borderId="74" xfId="0" applyFont="1" applyBorder="1" applyAlignment="1" applyProtection="1">
      <alignment horizontal="center" vertical="center"/>
      <protection/>
    </xf>
    <xf numFmtId="0" fontId="3" fillId="0" borderId="75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 textRotation="90"/>
      <protection/>
    </xf>
    <xf numFmtId="0" fontId="2" fillId="24" borderId="38" xfId="0" applyFont="1" applyFill="1" applyBorder="1" applyAlignment="1" applyProtection="1">
      <alignment horizontal="center" vertical="center"/>
      <protection/>
    </xf>
    <xf numFmtId="0" fontId="2" fillId="0" borderId="77" xfId="0" applyFont="1" applyBorder="1" applyAlignment="1" applyProtection="1">
      <alignment horizontal="center" vertical="center"/>
      <protection/>
    </xf>
    <xf numFmtId="0" fontId="2" fillId="25" borderId="78" xfId="0" applyFont="1" applyFill="1" applyBorder="1" applyAlignment="1" applyProtection="1">
      <alignment horizontal="center" vertical="center"/>
      <protection/>
    </xf>
    <xf numFmtId="0" fontId="3" fillId="25" borderId="29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 textRotation="90"/>
      <protection/>
    </xf>
    <xf numFmtId="0" fontId="2" fillId="24" borderId="0" xfId="0" applyFont="1" applyFill="1" applyBorder="1" applyAlignment="1" applyProtection="1">
      <alignment horizontal="center" vertical="center"/>
      <protection/>
    </xf>
    <xf numFmtId="0" fontId="2" fillId="0" borderId="80" xfId="0" applyFont="1" applyBorder="1" applyAlignment="1" applyProtection="1">
      <alignment horizontal="center" vertical="center"/>
      <protection/>
    </xf>
    <xf numFmtId="0" fontId="2" fillId="25" borderId="81" xfId="0" applyFont="1" applyFill="1" applyBorder="1" applyAlignment="1" applyProtection="1">
      <alignment horizontal="center" vertical="center"/>
      <protection/>
    </xf>
    <xf numFmtId="0" fontId="2" fillId="25" borderId="31" xfId="0" applyFont="1" applyFill="1" applyBorder="1" applyAlignment="1" applyProtection="1">
      <alignment horizontal="center" vertical="center" wrapText="1"/>
      <protection/>
    </xf>
    <xf numFmtId="0" fontId="2" fillId="0" borderId="68" xfId="0" applyFont="1" applyBorder="1" applyAlignment="1" applyProtection="1">
      <alignment horizontal="center" vertical="center" textRotation="90"/>
      <protection/>
    </xf>
    <xf numFmtId="0" fontId="2" fillId="24" borderId="60" xfId="0" applyFont="1" applyFill="1" applyBorder="1" applyAlignment="1" applyProtection="1">
      <alignment horizontal="center" vertical="center"/>
      <protection/>
    </xf>
    <xf numFmtId="0" fontId="2" fillId="0" borderId="82" xfId="0" applyFont="1" applyBorder="1" applyAlignment="1" applyProtection="1">
      <alignment horizontal="center" vertical="center"/>
      <protection/>
    </xf>
    <xf numFmtId="0" fontId="2" fillId="25" borderId="83" xfId="0" applyFont="1" applyFill="1" applyBorder="1" applyAlignment="1" applyProtection="1">
      <alignment horizontal="center" vertical="center"/>
      <protection/>
    </xf>
    <xf numFmtId="0" fontId="2" fillId="25" borderId="21" xfId="0" applyFont="1" applyFill="1" applyBorder="1" applyAlignment="1" applyProtection="1">
      <alignment horizontal="center" vertical="center" wrapText="1"/>
      <protection/>
    </xf>
    <xf numFmtId="0" fontId="7" fillId="0" borderId="106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107" xfId="0" applyFont="1" applyBorder="1" applyAlignment="1" applyProtection="1">
      <alignment horizontal="center" vertical="center"/>
      <protection/>
    </xf>
    <xf numFmtId="0" fontId="7" fillId="24" borderId="93" xfId="0" applyFont="1" applyFill="1" applyBorder="1" applyAlignment="1" applyProtection="1">
      <alignment horizontal="center" vertical="center"/>
      <protection/>
    </xf>
    <xf numFmtId="0" fontId="11" fillId="0" borderId="93" xfId="0" applyFont="1" applyBorder="1" applyAlignment="1" applyProtection="1">
      <alignment vertical="center" wrapText="1"/>
      <protection/>
    </xf>
    <xf numFmtId="0" fontId="7" fillId="0" borderId="93" xfId="0" applyFont="1" applyBorder="1" applyAlignment="1" applyProtection="1">
      <alignment vertical="center" wrapText="1"/>
      <protection/>
    </xf>
    <xf numFmtId="0" fontId="38" fillId="0" borderId="93" xfId="0" applyFont="1" applyBorder="1" applyAlignment="1" applyProtection="1">
      <alignment horizontal="left" vertical="center"/>
      <protection/>
    </xf>
    <xf numFmtId="0" fontId="7" fillId="0" borderId="94" xfId="0" applyFont="1" applyBorder="1" applyAlignment="1" applyProtection="1">
      <alignment horizontal="center" vertical="center"/>
      <protection/>
    </xf>
    <xf numFmtId="0" fontId="3" fillId="25" borderId="95" xfId="0" applyFont="1" applyFill="1" applyBorder="1" applyAlignment="1" applyProtection="1">
      <alignment horizontal="center" vertical="center"/>
      <protection/>
    </xf>
    <xf numFmtId="0" fontId="7" fillId="0" borderId="108" xfId="0" applyFont="1" applyBorder="1" applyAlignment="1" applyProtection="1">
      <alignment horizontal="center" vertical="center"/>
      <protection/>
    </xf>
    <xf numFmtId="0" fontId="7" fillId="24" borderId="48" xfId="0" applyFont="1" applyFill="1" applyBorder="1" applyAlignment="1" applyProtection="1">
      <alignment horizontal="center" vertical="center"/>
      <protection/>
    </xf>
    <xf numFmtId="0" fontId="11" fillId="0" borderId="48" xfId="0" applyFont="1" applyBorder="1" applyAlignment="1" applyProtection="1">
      <alignment vertical="center" wrapText="1"/>
      <protection/>
    </xf>
    <xf numFmtId="0" fontId="7" fillId="0" borderId="48" xfId="0" applyFont="1" applyBorder="1" applyAlignment="1" applyProtection="1">
      <alignment vertical="center" wrapText="1"/>
      <protection/>
    </xf>
    <xf numFmtId="0" fontId="7" fillId="0" borderId="48" xfId="0" applyFont="1" applyBorder="1" applyAlignment="1" applyProtection="1">
      <alignment horizontal="center" vertical="center"/>
      <protection/>
    </xf>
    <xf numFmtId="0" fontId="3" fillId="25" borderId="83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13" fillId="0" borderId="48" xfId="0" applyFont="1" applyFill="1" applyBorder="1" applyAlignment="1" applyProtection="1">
      <alignment vertical="center"/>
      <protection/>
    </xf>
    <xf numFmtId="0" fontId="38" fillId="0" borderId="57" xfId="0" applyFont="1" applyBorder="1" applyAlignment="1" applyProtection="1">
      <alignment horizontal="left" vertical="center"/>
      <protection/>
    </xf>
    <xf numFmtId="0" fontId="7" fillId="0" borderId="93" xfId="0" applyFont="1" applyFill="1" applyBorder="1" applyAlignment="1" applyProtection="1">
      <alignment horizontal="center" vertical="center"/>
      <protection/>
    </xf>
    <xf numFmtId="0" fontId="38" fillId="0" borderId="93" xfId="0" applyFont="1" applyBorder="1" applyAlignment="1" applyProtection="1">
      <alignment vertical="center"/>
      <protection/>
    </xf>
    <xf numFmtId="0" fontId="13" fillId="0" borderId="93" xfId="0" applyFont="1" applyFill="1" applyBorder="1" applyAlignment="1" applyProtection="1">
      <alignment vertical="center"/>
      <protection/>
    </xf>
    <xf numFmtId="0" fontId="7" fillId="0" borderId="59" xfId="0" applyFont="1" applyBorder="1" applyAlignment="1" applyProtection="1">
      <alignment horizontal="center" vertical="center"/>
      <protection/>
    </xf>
    <xf numFmtId="0" fontId="13" fillId="0" borderId="57" xfId="0" applyFont="1" applyBorder="1" applyAlignment="1" applyProtection="1">
      <alignment horizontal="left" vertical="center"/>
      <protection/>
    </xf>
    <xf numFmtId="0" fontId="13" fillId="0" borderId="57" xfId="0" applyFont="1" applyFill="1" applyBorder="1" applyAlignment="1" applyProtection="1">
      <alignment horizontal="left" vertical="center"/>
      <protection/>
    </xf>
    <xf numFmtId="0" fontId="36" fillId="0" borderId="93" xfId="0" applyFont="1" applyBorder="1" applyAlignment="1" applyProtection="1">
      <alignment vertical="center" wrapText="1"/>
      <protection/>
    </xf>
    <xf numFmtId="0" fontId="38" fillId="0" borderId="48" xfId="0" applyFont="1" applyBorder="1" applyAlignment="1" applyProtection="1">
      <alignment horizontal="left" vertical="center"/>
      <protection/>
    </xf>
    <xf numFmtId="0" fontId="13" fillId="0" borderId="48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109" xfId="0" applyBorder="1" applyAlignment="1" applyProtection="1">
      <alignment/>
      <protection/>
    </xf>
    <xf numFmtId="0" fontId="0" fillId="24" borderId="110" xfId="0" applyFill="1" applyBorder="1" applyAlignment="1" applyProtection="1">
      <alignment/>
      <protection/>
    </xf>
    <xf numFmtId="0" fontId="0" fillId="0" borderId="63" xfId="0" applyBorder="1" applyAlignment="1" applyProtection="1">
      <alignment vertical="center"/>
      <protection/>
    </xf>
    <xf numFmtId="0" fontId="7" fillId="0" borderId="71" xfId="0" applyFont="1" applyFill="1" applyBorder="1" applyAlignment="1" applyProtection="1">
      <alignment horizontal="center" vertical="center"/>
      <protection/>
    </xf>
    <xf numFmtId="0" fontId="3" fillId="25" borderId="111" xfId="0" applyFont="1" applyFill="1" applyBorder="1" applyAlignment="1" applyProtection="1">
      <alignment horizontal="center" vertical="center"/>
      <protection/>
    </xf>
    <xf numFmtId="0" fontId="7" fillId="0" borderId="112" xfId="0" applyFont="1" applyFill="1" applyBorder="1" applyAlignment="1" applyProtection="1">
      <alignment horizontal="center" vertical="center"/>
      <protection/>
    </xf>
    <xf numFmtId="0" fontId="7" fillId="0" borderId="113" xfId="0" applyFont="1" applyFill="1" applyBorder="1" applyAlignment="1" applyProtection="1">
      <alignment horizontal="center" vertical="center"/>
      <protection/>
    </xf>
    <xf numFmtId="0" fontId="7" fillId="0" borderId="114" xfId="0" applyFont="1" applyFill="1" applyBorder="1" applyAlignment="1" applyProtection="1">
      <alignment horizontal="center" vertical="center"/>
      <protection/>
    </xf>
    <xf numFmtId="0" fontId="0" fillId="24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180975</xdr:rowOff>
    </xdr:from>
    <xdr:to>
      <xdr:col>2</xdr:col>
      <xdr:colOff>1171575</xdr:colOff>
      <xdr:row>5</xdr:row>
      <xdr:rowOff>47625</xdr:rowOff>
    </xdr:to>
    <xdr:pic>
      <xdr:nvPicPr>
        <xdr:cNvPr id="1" name="Picture 4" descr="IB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80975"/>
          <a:ext cx="14478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123825</xdr:rowOff>
    </xdr:from>
    <xdr:to>
      <xdr:col>1</xdr:col>
      <xdr:colOff>1171575</xdr:colOff>
      <xdr:row>3</xdr:row>
      <xdr:rowOff>228600</xdr:rowOff>
    </xdr:to>
    <xdr:pic>
      <xdr:nvPicPr>
        <xdr:cNvPr id="1" name="Picture 4" descr="IB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238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180975</xdr:rowOff>
    </xdr:from>
    <xdr:to>
      <xdr:col>1</xdr:col>
      <xdr:colOff>1076325</xdr:colOff>
      <xdr:row>3</xdr:row>
      <xdr:rowOff>323850</xdr:rowOff>
    </xdr:to>
    <xdr:pic>
      <xdr:nvPicPr>
        <xdr:cNvPr id="1" name="Picture 4" descr="IB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80975"/>
          <a:ext cx="12573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180975</xdr:rowOff>
    </xdr:from>
    <xdr:to>
      <xdr:col>1</xdr:col>
      <xdr:colOff>1381125</xdr:colOff>
      <xdr:row>5</xdr:row>
      <xdr:rowOff>133350</xdr:rowOff>
    </xdr:to>
    <xdr:pic>
      <xdr:nvPicPr>
        <xdr:cNvPr id="1" name="Picture 4" descr="IB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80975"/>
          <a:ext cx="15144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C162"/>
  <sheetViews>
    <sheetView tabSelected="1" zoomScale="75" zoomScaleNormal="75" zoomScalePageLayoutView="0" workbookViewId="0" topLeftCell="A5">
      <pane xSplit="6" ySplit="5" topLeftCell="G10" activePane="bottomRight" state="frozen"/>
      <selection pane="topLeft" activeCell="A5" sqref="A5"/>
      <selection pane="topRight" activeCell="G5" sqref="G5"/>
      <selection pane="bottomLeft" activeCell="A10" sqref="A10"/>
      <selection pane="bottomRight" activeCell="P17" sqref="P17"/>
    </sheetView>
  </sheetViews>
  <sheetFormatPr defaultColWidth="9.140625" defaultRowHeight="12.75"/>
  <cols>
    <col min="1" max="1" width="5.8515625" style="134" customWidth="1"/>
    <col min="2" max="2" width="6.421875" style="3" bestFit="1" customWidth="1"/>
    <col min="3" max="3" width="31.421875" style="134" bestFit="1" customWidth="1"/>
    <col min="4" max="4" width="22.421875" style="134" bestFit="1" customWidth="1"/>
    <col min="5" max="5" width="30.421875" style="134" customWidth="1"/>
    <col min="6" max="6" width="13.421875" style="134" bestFit="1" customWidth="1"/>
    <col min="7" max="7" width="11.00390625" style="134" bestFit="1" customWidth="1"/>
    <col min="8" max="27" width="9.57421875" style="134" customWidth="1"/>
    <col min="28" max="28" width="16.57421875" style="134" customWidth="1"/>
    <col min="29" max="29" width="9.140625" style="293" customWidth="1"/>
    <col min="30" max="16384" width="9.140625" style="134" customWidth="1"/>
  </cols>
  <sheetData>
    <row r="1" spans="2:29" s="40" customFormat="1" ht="27.75">
      <c r="B1" s="244"/>
      <c r="C1" s="39"/>
      <c r="D1" s="39"/>
      <c r="F1" s="39"/>
      <c r="AB1" s="42" t="s">
        <v>27</v>
      </c>
      <c r="AC1" s="245"/>
    </row>
    <row r="2" spans="2:29" s="40" customFormat="1" ht="27.75">
      <c r="B2" s="244"/>
      <c r="C2" s="39"/>
      <c r="D2" s="39"/>
      <c r="F2" s="39"/>
      <c r="AB2" s="42" t="s">
        <v>31</v>
      </c>
      <c r="AC2" s="245"/>
    </row>
    <row r="3" spans="2:29" s="40" customFormat="1" ht="27.75">
      <c r="B3" s="1"/>
      <c r="AB3" s="42" t="s">
        <v>28</v>
      </c>
      <c r="AC3" s="245"/>
    </row>
    <row r="4" spans="2:29" s="40" customFormat="1" ht="27.75">
      <c r="B4" s="1"/>
      <c r="AB4" s="43" t="s">
        <v>29</v>
      </c>
      <c r="AC4" s="245"/>
    </row>
    <row r="5" spans="2:29" s="45" customFormat="1" ht="15" customHeight="1" thickBot="1">
      <c r="B5" s="246"/>
      <c r="C5" s="44"/>
      <c r="D5" s="44"/>
      <c r="F5" s="44"/>
      <c r="AB5" s="48"/>
      <c r="AC5" s="194"/>
    </row>
    <row r="6" spans="2:29" s="45" customFormat="1" ht="27.75" customHeight="1" thickBot="1">
      <c r="B6" s="246"/>
      <c r="C6" s="44"/>
      <c r="D6" s="44"/>
      <c r="F6" s="44"/>
      <c r="G6" s="247" t="s">
        <v>23</v>
      </c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9"/>
      <c r="AC6" s="194"/>
    </row>
    <row r="7" spans="1:29" s="59" customFormat="1" ht="13.5" customHeight="1">
      <c r="A7" s="250" t="s">
        <v>26</v>
      </c>
      <c r="B7" s="251" t="s">
        <v>0</v>
      </c>
      <c r="C7" s="50" t="s">
        <v>9</v>
      </c>
      <c r="D7" s="50" t="s">
        <v>14</v>
      </c>
      <c r="E7" s="252" t="s">
        <v>10</v>
      </c>
      <c r="F7" s="51" t="s">
        <v>15</v>
      </c>
      <c r="G7" s="253" t="s">
        <v>17</v>
      </c>
      <c r="H7" s="159" t="s">
        <v>5</v>
      </c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254" t="s">
        <v>21</v>
      </c>
      <c r="AC7" s="255"/>
    </row>
    <row r="8" spans="1:29" s="59" customFormat="1" ht="18.75" customHeight="1" thickBot="1">
      <c r="A8" s="256"/>
      <c r="B8" s="257"/>
      <c r="C8" s="61"/>
      <c r="D8" s="61"/>
      <c r="E8" s="258"/>
      <c r="F8" s="62"/>
      <c r="G8" s="259"/>
      <c r="H8" s="64" t="s">
        <v>1</v>
      </c>
      <c r="I8" s="64"/>
      <c r="J8" s="64"/>
      <c r="K8" s="64"/>
      <c r="L8" s="64"/>
      <c r="M8" s="66" t="s">
        <v>2</v>
      </c>
      <c r="N8" s="64"/>
      <c r="O8" s="64"/>
      <c r="P8" s="64"/>
      <c r="Q8" s="64"/>
      <c r="R8" s="66" t="s">
        <v>3</v>
      </c>
      <c r="S8" s="64"/>
      <c r="T8" s="64"/>
      <c r="U8" s="64"/>
      <c r="V8" s="64"/>
      <c r="W8" s="66" t="s">
        <v>4</v>
      </c>
      <c r="X8" s="64"/>
      <c r="Y8" s="64"/>
      <c r="Z8" s="64"/>
      <c r="AA8" s="64"/>
      <c r="AB8" s="260"/>
      <c r="AC8" s="255"/>
    </row>
    <row r="9" spans="1:29" s="45" customFormat="1" ht="105.75" customHeight="1">
      <c r="A9" s="261"/>
      <c r="B9" s="262"/>
      <c r="C9" s="61"/>
      <c r="D9" s="61"/>
      <c r="E9" s="263"/>
      <c r="F9" s="77"/>
      <c r="G9" s="264"/>
      <c r="H9" s="78" t="s">
        <v>11</v>
      </c>
      <c r="I9" s="79" t="s">
        <v>12</v>
      </c>
      <c r="J9" s="79" t="s">
        <v>16</v>
      </c>
      <c r="K9" s="79" t="s">
        <v>22</v>
      </c>
      <c r="L9" s="14" t="s">
        <v>6</v>
      </c>
      <c r="M9" s="176" t="s">
        <v>11</v>
      </c>
      <c r="N9" s="79" t="s">
        <v>12</v>
      </c>
      <c r="O9" s="79" t="s">
        <v>16</v>
      </c>
      <c r="P9" s="79" t="s">
        <v>22</v>
      </c>
      <c r="Q9" s="14" t="s">
        <v>6</v>
      </c>
      <c r="R9" s="176" t="s">
        <v>11</v>
      </c>
      <c r="S9" s="79" t="s">
        <v>12</v>
      </c>
      <c r="T9" s="79" t="s">
        <v>16</v>
      </c>
      <c r="U9" s="79" t="s">
        <v>22</v>
      </c>
      <c r="V9" s="14" t="s">
        <v>6</v>
      </c>
      <c r="W9" s="176" t="s">
        <v>11</v>
      </c>
      <c r="X9" s="79" t="s">
        <v>12</v>
      </c>
      <c r="Y9" s="79" t="s">
        <v>16</v>
      </c>
      <c r="Z9" s="80" t="s">
        <v>22</v>
      </c>
      <c r="AA9" s="177" t="s">
        <v>6</v>
      </c>
      <c r="AB9" s="265"/>
      <c r="AC9" s="194"/>
    </row>
    <row r="10" spans="1:29" s="45" customFormat="1" ht="34.5" customHeight="1">
      <c r="A10" s="266">
        <v>1</v>
      </c>
      <c r="B10" s="180">
        <v>1</v>
      </c>
      <c r="C10" s="181" t="s">
        <v>183</v>
      </c>
      <c r="D10" s="182" t="s">
        <v>131</v>
      </c>
      <c r="E10" s="183" t="s">
        <v>234</v>
      </c>
      <c r="F10" s="234">
        <v>12</v>
      </c>
      <c r="G10" s="185">
        <v>25</v>
      </c>
      <c r="H10" s="92">
        <v>3</v>
      </c>
      <c r="I10" s="93">
        <v>4</v>
      </c>
      <c r="J10" s="93">
        <v>10</v>
      </c>
      <c r="K10" s="94">
        <v>3</v>
      </c>
      <c r="L10" s="15">
        <f>SUM($H10:$J10)</f>
        <v>17</v>
      </c>
      <c r="M10" s="191">
        <v>5</v>
      </c>
      <c r="N10" s="93">
        <v>2</v>
      </c>
      <c r="O10" s="93">
        <v>7</v>
      </c>
      <c r="P10" s="94">
        <v>2</v>
      </c>
      <c r="Q10" s="21">
        <f>SUM(M10:$O10)</f>
        <v>14</v>
      </c>
      <c r="R10" s="191">
        <v>3</v>
      </c>
      <c r="S10" s="93">
        <v>2</v>
      </c>
      <c r="T10" s="93">
        <v>10</v>
      </c>
      <c r="U10" s="94">
        <v>2</v>
      </c>
      <c r="V10" s="15">
        <f>SUM(R10:$T10)</f>
        <v>15</v>
      </c>
      <c r="W10" s="191">
        <v>3</v>
      </c>
      <c r="X10" s="93">
        <v>2</v>
      </c>
      <c r="Y10" s="93">
        <v>10</v>
      </c>
      <c r="Z10" s="94">
        <v>2</v>
      </c>
      <c r="AA10" s="15">
        <f>SUM(W10:$Y10)</f>
        <v>15</v>
      </c>
      <c r="AB10" s="17">
        <f>SUM(L10,Q10,V10,AA10)</f>
        <v>61</v>
      </c>
      <c r="AC10" s="194"/>
    </row>
    <row r="11" spans="1:29" s="45" customFormat="1" ht="34.5" customHeight="1">
      <c r="A11" s="267"/>
      <c r="B11" s="180">
        <v>2</v>
      </c>
      <c r="C11" s="181" t="s">
        <v>153</v>
      </c>
      <c r="D11" s="182" t="s">
        <v>101</v>
      </c>
      <c r="E11" s="183" t="s">
        <v>204</v>
      </c>
      <c r="F11" s="234">
        <v>19</v>
      </c>
      <c r="G11" s="185">
        <v>22</v>
      </c>
      <c r="H11" s="92">
        <v>5</v>
      </c>
      <c r="I11" s="93">
        <v>4</v>
      </c>
      <c r="J11" s="93">
        <v>7</v>
      </c>
      <c r="K11" s="94">
        <v>2</v>
      </c>
      <c r="L11" s="15">
        <f>SUM(H11:$J11)</f>
        <v>16</v>
      </c>
      <c r="M11" s="207">
        <v>3</v>
      </c>
      <c r="N11" s="93">
        <v>4</v>
      </c>
      <c r="O11" s="93">
        <v>7</v>
      </c>
      <c r="P11" s="94">
        <v>1</v>
      </c>
      <c r="Q11" s="21">
        <f>SUM(M11:$O11)</f>
        <v>14</v>
      </c>
      <c r="R11" s="207">
        <v>3</v>
      </c>
      <c r="S11" s="93">
        <v>2</v>
      </c>
      <c r="T11" s="93">
        <v>7</v>
      </c>
      <c r="U11" s="94">
        <v>1</v>
      </c>
      <c r="V11" s="15">
        <f>SUM(R11:$T11)</f>
        <v>12</v>
      </c>
      <c r="W11" s="207">
        <v>3</v>
      </c>
      <c r="X11" s="93">
        <v>2</v>
      </c>
      <c r="Y11" s="93">
        <v>10</v>
      </c>
      <c r="Z11" s="94">
        <v>3</v>
      </c>
      <c r="AA11" s="15">
        <f>SUM(W11:$Y11)</f>
        <v>15</v>
      </c>
      <c r="AB11" s="17">
        <f aca="true" t="shared" si="0" ref="AB11:AB61">SUM(L11,Q11,V11,AA11)</f>
        <v>57</v>
      </c>
      <c r="AC11" s="194"/>
    </row>
    <row r="12" spans="1:29" s="45" customFormat="1" ht="34.5" customHeight="1">
      <c r="A12" s="267"/>
      <c r="B12" s="180">
        <v>3</v>
      </c>
      <c r="C12" s="181" t="s">
        <v>180</v>
      </c>
      <c r="D12" s="182" t="s">
        <v>128</v>
      </c>
      <c r="E12" s="183" t="s">
        <v>231</v>
      </c>
      <c r="F12" s="234">
        <v>38</v>
      </c>
      <c r="G12" s="185">
        <v>30</v>
      </c>
      <c r="H12" s="92">
        <v>8</v>
      </c>
      <c r="I12" s="93">
        <v>4</v>
      </c>
      <c r="J12" s="93">
        <v>10</v>
      </c>
      <c r="K12" s="94">
        <v>3</v>
      </c>
      <c r="L12" s="15">
        <f>SUM(H12:$J12)</f>
        <v>22</v>
      </c>
      <c r="M12" s="207">
        <v>8</v>
      </c>
      <c r="N12" s="93">
        <v>2</v>
      </c>
      <c r="O12" s="93">
        <v>10</v>
      </c>
      <c r="P12" s="94">
        <v>3</v>
      </c>
      <c r="Q12" s="21">
        <f>SUM(M12:$O12)</f>
        <v>20</v>
      </c>
      <c r="R12" s="207">
        <v>5</v>
      </c>
      <c r="S12" s="93">
        <v>2</v>
      </c>
      <c r="T12" s="93">
        <v>10</v>
      </c>
      <c r="U12" s="94">
        <v>2</v>
      </c>
      <c r="V12" s="15">
        <f>SUM(R12:$T12)</f>
        <v>17</v>
      </c>
      <c r="W12" s="207">
        <v>5</v>
      </c>
      <c r="X12" s="93">
        <v>2</v>
      </c>
      <c r="Y12" s="93">
        <v>10</v>
      </c>
      <c r="Z12" s="94">
        <v>3</v>
      </c>
      <c r="AA12" s="15">
        <f>SUM(W12:$Y12)</f>
        <v>17</v>
      </c>
      <c r="AB12" s="17">
        <f t="shared" si="0"/>
        <v>76</v>
      </c>
      <c r="AC12" s="194">
        <v>1</v>
      </c>
    </row>
    <row r="13" spans="1:29" s="45" customFormat="1" ht="34.5" customHeight="1" thickBot="1">
      <c r="A13" s="268"/>
      <c r="B13" s="269">
        <v>4</v>
      </c>
      <c r="C13" s="270" t="s">
        <v>141</v>
      </c>
      <c r="D13" s="271" t="s">
        <v>88</v>
      </c>
      <c r="E13" s="272" t="s">
        <v>192</v>
      </c>
      <c r="F13" s="273">
        <v>27</v>
      </c>
      <c r="G13" s="274">
        <v>26</v>
      </c>
      <c r="H13" s="217">
        <v>5</v>
      </c>
      <c r="I13" s="218">
        <v>4</v>
      </c>
      <c r="J13" s="218">
        <v>10</v>
      </c>
      <c r="K13" s="218">
        <v>3</v>
      </c>
      <c r="L13" s="16">
        <f>SUM(H13:$J13)</f>
        <v>19</v>
      </c>
      <c r="M13" s="219">
        <v>3</v>
      </c>
      <c r="N13" s="218">
        <v>4</v>
      </c>
      <c r="O13" s="218">
        <v>10</v>
      </c>
      <c r="P13" s="218">
        <v>3</v>
      </c>
      <c r="Q13" s="16">
        <f>SUM(M13:$O13)</f>
        <v>17</v>
      </c>
      <c r="R13" s="219">
        <v>3</v>
      </c>
      <c r="S13" s="218">
        <v>2</v>
      </c>
      <c r="T13" s="218">
        <v>10</v>
      </c>
      <c r="U13" s="218">
        <v>3</v>
      </c>
      <c r="V13" s="16">
        <f>SUM(R13:$T13)</f>
        <v>15</v>
      </c>
      <c r="W13" s="219">
        <v>3</v>
      </c>
      <c r="X13" s="218">
        <v>4</v>
      </c>
      <c r="Y13" s="218">
        <v>10</v>
      </c>
      <c r="Z13" s="218">
        <v>3</v>
      </c>
      <c r="AA13" s="16">
        <f>SUM(W13:$Y13)</f>
        <v>17</v>
      </c>
      <c r="AB13" s="18">
        <f t="shared" si="0"/>
        <v>68</v>
      </c>
      <c r="AC13" s="194"/>
    </row>
    <row r="14" spans="1:29" s="45" customFormat="1" ht="34.5" customHeight="1" thickTop="1">
      <c r="A14" s="275">
        <v>2</v>
      </c>
      <c r="B14" s="276">
        <v>5</v>
      </c>
      <c r="C14" s="277" t="s">
        <v>149</v>
      </c>
      <c r="D14" s="278" t="s">
        <v>97</v>
      </c>
      <c r="E14" s="204" t="s">
        <v>200</v>
      </c>
      <c r="F14" s="279">
        <v>50</v>
      </c>
      <c r="G14" s="280">
        <v>11</v>
      </c>
      <c r="H14" s="92">
        <v>5</v>
      </c>
      <c r="I14" s="93">
        <v>4</v>
      </c>
      <c r="J14" s="93">
        <v>10</v>
      </c>
      <c r="K14" s="94">
        <v>3</v>
      </c>
      <c r="L14" s="15">
        <f>SUM(H14:$J14)</f>
        <v>19</v>
      </c>
      <c r="M14" s="207">
        <v>5</v>
      </c>
      <c r="N14" s="93">
        <v>2</v>
      </c>
      <c r="O14" s="93">
        <v>7</v>
      </c>
      <c r="P14" s="94">
        <v>3</v>
      </c>
      <c r="Q14" s="15">
        <f>SUM(M14:$O14)</f>
        <v>14</v>
      </c>
      <c r="R14" s="207">
        <v>5</v>
      </c>
      <c r="S14" s="93">
        <v>2</v>
      </c>
      <c r="T14" s="93">
        <v>10</v>
      </c>
      <c r="U14" s="94">
        <v>3</v>
      </c>
      <c r="V14" s="15">
        <f>SUM(R14:$T14)</f>
        <v>17</v>
      </c>
      <c r="W14" s="207">
        <v>5</v>
      </c>
      <c r="X14" s="93">
        <v>2</v>
      </c>
      <c r="Y14" s="93">
        <v>10</v>
      </c>
      <c r="Z14" s="94">
        <v>3</v>
      </c>
      <c r="AA14" s="15">
        <f>SUM(W14:$Y14)</f>
        <v>17</v>
      </c>
      <c r="AB14" s="17">
        <f t="shared" si="0"/>
        <v>67</v>
      </c>
      <c r="AC14" s="194"/>
    </row>
    <row r="15" spans="1:29" s="45" customFormat="1" ht="34.5" customHeight="1">
      <c r="A15" s="267"/>
      <c r="B15" s="111">
        <v>6</v>
      </c>
      <c r="C15" s="181" t="s">
        <v>146</v>
      </c>
      <c r="D15" s="181" t="s">
        <v>93</v>
      </c>
      <c r="E15" s="199" t="s">
        <v>197</v>
      </c>
      <c r="F15" s="234">
        <v>51</v>
      </c>
      <c r="G15" s="185">
        <v>31</v>
      </c>
      <c r="H15" s="92">
        <v>5</v>
      </c>
      <c r="I15" s="93">
        <v>4</v>
      </c>
      <c r="J15" s="93">
        <v>15</v>
      </c>
      <c r="K15" s="94">
        <v>3</v>
      </c>
      <c r="L15" s="15">
        <f>SUM(H15:$J15)</f>
        <v>24</v>
      </c>
      <c r="M15" s="207">
        <v>8</v>
      </c>
      <c r="N15" s="93">
        <v>4</v>
      </c>
      <c r="O15" s="93">
        <v>10</v>
      </c>
      <c r="P15" s="94">
        <v>3</v>
      </c>
      <c r="Q15" s="21">
        <f>SUM(M15:$O15)</f>
        <v>22</v>
      </c>
      <c r="R15" s="207">
        <v>3</v>
      </c>
      <c r="S15" s="93">
        <v>2</v>
      </c>
      <c r="T15" s="93">
        <v>10</v>
      </c>
      <c r="U15" s="94">
        <v>2</v>
      </c>
      <c r="V15" s="15">
        <f>SUM(R15:$T15)</f>
        <v>15</v>
      </c>
      <c r="W15" s="207">
        <v>5</v>
      </c>
      <c r="X15" s="93">
        <v>2</v>
      </c>
      <c r="Y15" s="93">
        <v>10</v>
      </c>
      <c r="Z15" s="94">
        <v>3</v>
      </c>
      <c r="AA15" s="15">
        <f>SUM(W15:$Y15)</f>
        <v>17</v>
      </c>
      <c r="AB15" s="17">
        <f t="shared" si="0"/>
        <v>78</v>
      </c>
      <c r="AC15" s="194">
        <v>1</v>
      </c>
    </row>
    <row r="16" spans="1:29" s="45" customFormat="1" ht="34.5" customHeight="1">
      <c r="A16" s="267"/>
      <c r="B16" s="180">
        <v>7</v>
      </c>
      <c r="C16" s="181" t="s">
        <v>163</v>
      </c>
      <c r="D16" s="182" t="s">
        <v>111</v>
      </c>
      <c r="E16" s="183" t="s">
        <v>214</v>
      </c>
      <c r="F16" s="234">
        <v>33</v>
      </c>
      <c r="G16" s="185">
        <v>28</v>
      </c>
      <c r="H16" s="92">
        <v>5</v>
      </c>
      <c r="I16" s="93">
        <v>4</v>
      </c>
      <c r="J16" s="93">
        <v>15</v>
      </c>
      <c r="K16" s="94">
        <v>3</v>
      </c>
      <c r="L16" s="15">
        <f>SUM(H16:$J16)</f>
        <v>24</v>
      </c>
      <c r="M16" s="207">
        <v>5</v>
      </c>
      <c r="N16" s="93">
        <v>2</v>
      </c>
      <c r="O16" s="93">
        <v>7</v>
      </c>
      <c r="P16" s="94">
        <v>2</v>
      </c>
      <c r="Q16" s="21">
        <f>SUM(M16:$O16)</f>
        <v>14</v>
      </c>
      <c r="R16" s="207">
        <v>3</v>
      </c>
      <c r="S16" s="93">
        <v>2</v>
      </c>
      <c r="T16" s="93">
        <v>7</v>
      </c>
      <c r="U16" s="94">
        <v>2</v>
      </c>
      <c r="V16" s="15">
        <f>SUM(R16:$T16)</f>
        <v>12</v>
      </c>
      <c r="W16" s="207">
        <v>3</v>
      </c>
      <c r="X16" s="93">
        <v>2</v>
      </c>
      <c r="Y16" s="93">
        <v>7</v>
      </c>
      <c r="Z16" s="94">
        <v>1</v>
      </c>
      <c r="AA16" s="15">
        <f>SUM(W16:$Y16)</f>
        <v>12</v>
      </c>
      <c r="AB16" s="17">
        <f t="shared" si="0"/>
        <v>62</v>
      </c>
      <c r="AC16" s="194"/>
    </row>
    <row r="17" spans="1:29" s="45" customFormat="1" ht="34.5" customHeight="1" thickBot="1">
      <c r="A17" s="268"/>
      <c r="B17" s="269">
        <v>8</v>
      </c>
      <c r="C17" s="270" t="s">
        <v>168</v>
      </c>
      <c r="D17" s="271" t="s">
        <v>116</v>
      </c>
      <c r="E17" s="214" t="s">
        <v>219</v>
      </c>
      <c r="F17" s="273">
        <v>45</v>
      </c>
      <c r="G17" s="274">
        <v>27</v>
      </c>
      <c r="H17" s="217">
        <v>5</v>
      </c>
      <c r="I17" s="218">
        <v>6</v>
      </c>
      <c r="J17" s="218">
        <v>10</v>
      </c>
      <c r="K17" s="218">
        <v>3</v>
      </c>
      <c r="L17" s="16">
        <f>SUM(H17:$J17)</f>
        <v>21</v>
      </c>
      <c r="M17" s="219">
        <v>3</v>
      </c>
      <c r="N17" s="218">
        <v>6</v>
      </c>
      <c r="O17" s="218">
        <v>7</v>
      </c>
      <c r="P17" s="218">
        <v>3</v>
      </c>
      <c r="Q17" s="16">
        <f>SUM(M17:$O17)</f>
        <v>16</v>
      </c>
      <c r="R17" s="219">
        <v>5</v>
      </c>
      <c r="S17" s="218">
        <v>6</v>
      </c>
      <c r="T17" s="218">
        <v>15</v>
      </c>
      <c r="U17" s="218">
        <v>3</v>
      </c>
      <c r="V17" s="16">
        <f>SUM(R17:$T17)</f>
        <v>26</v>
      </c>
      <c r="W17" s="219">
        <v>3</v>
      </c>
      <c r="X17" s="218">
        <v>2</v>
      </c>
      <c r="Y17" s="218">
        <v>7</v>
      </c>
      <c r="Z17" s="218">
        <v>2</v>
      </c>
      <c r="AA17" s="16">
        <f>SUM(W17:$Y17)</f>
        <v>12</v>
      </c>
      <c r="AB17" s="18">
        <f t="shared" si="0"/>
        <v>75</v>
      </c>
      <c r="AC17" s="194"/>
    </row>
    <row r="18" spans="1:29" s="45" customFormat="1" ht="34.5" customHeight="1" thickTop="1">
      <c r="A18" s="275">
        <v>3</v>
      </c>
      <c r="B18" s="281">
        <v>9</v>
      </c>
      <c r="C18" s="277" t="s">
        <v>182</v>
      </c>
      <c r="D18" s="278" t="s">
        <v>130</v>
      </c>
      <c r="E18" s="282" t="s">
        <v>233</v>
      </c>
      <c r="F18" s="279">
        <v>24</v>
      </c>
      <c r="G18" s="280">
        <v>30</v>
      </c>
      <c r="H18" s="92">
        <v>5</v>
      </c>
      <c r="I18" s="93">
        <v>4</v>
      </c>
      <c r="J18" s="93">
        <v>15</v>
      </c>
      <c r="K18" s="94">
        <v>3</v>
      </c>
      <c r="L18" s="15">
        <f>SUM(H18:$J18)</f>
        <v>24</v>
      </c>
      <c r="M18" s="207">
        <v>3</v>
      </c>
      <c r="N18" s="93">
        <v>2</v>
      </c>
      <c r="O18" s="93">
        <v>7</v>
      </c>
      <c r="P18" s="94">
        <v>2</v>
      </c>
      <c r="Q18" s="15">
        <f>SUM(M18:$O18)</f>
        <v>12</v>
      </c>
      <c r="R18" s="207">
        <v>8</v>
      </c>
      <c r="S18" s="93">
        <v>4</v>
      </c>
      <c r="T18" s="93">
        <v>15</v>
      </c>
      <c r="U18" s="94">
        <v>3</v>
      </c>
      <c r="V18" s="15">
        <f>SUM(R18:$T18)</f>
        <v>27</v>
      </c>
      <c r="W18" s="207">
        <v>8</v>
      </c>
      <c r="X18" s="93">
        <v>2</v>
      </c>
      <c r="Y18" s="93">
        <v>10</v>
      </c>
      <c r="Z18" s="94">
        <v>3</v>
      </c>
      <c r="AA18" s="15">
        <f>SUM(W18:$Y18)</f>
        <v>20</v>
      </c>
      <c r="AB18" s="17">
        <f t="shared" si="0"/>
        <v>83</v>
      </c>
      <c r="AC18" s="194">
        <v>1</v>
      </c>
    </row>
    <row r="19" spans="1:29" s="45" customFormat="1" ht="34.5" customHeight="1">
      <c r="A19" s="267"/>
      <c r="B19" s="180">
        <v>10</v>
      </c>
      <c r="C19" s="181" t="s">
        <v>140</v>
      </c>
      <c r="D19" s="182" t="s">
        <v>87</v>
      </c>
      <c r="E19" s="283" t="s">
        <v>191</v>
      </c>
      <c r="F19" s="234">
        <v>15</v>
      </c>
      <c r="G19" s="185">
        <v>31</v>
      </c>
      <c r="H19" s="92">
        <v>3</v>
      </c>
      <c r="I19" s="93">
        <v>4</v>
      </c>
      <c r="J19" s="93">
        <v>7</v>
      </c>
      <c r="K19" s="94">
        <v>2</v>
      </c>
      <c r="L19" s="15">
        <f>SUM(H19:$J19)</f>
        <v>14</v>
      </c>
      <c r="M19" s="207">
        <v>3</v>
      </c>
      <c r="N19" s="93">
        <v>4</v>
      </c>
      <c r="O19" s="93">
        <v>10</v>
      </c>
      <c r="P19" s="94">
        <v>2</v>
      </c>
      <c r="Q19" s="21">
        <f>SUM(M19:$O19)</f>
        <v>17</v>
      </c>
      <c r="R19" s="207">
        <v>5</v>
      </c>
      <c r="S19" s="93">
        <v>6</v>
      </c>
      <c r="T19" s="93">
        <v>15</v>
      </c>
      <c r="U19" s="94">
        <v>3</v>
      </c>
      <c r="V19" s="15">
        <f>SUM(R19:$T19)</f>
        <v>26</v>
      </c>
      <c r="W19" s="207">
        <v>5</v>
      </c>
      <c r="X19" s="93">
        <v>4</v>
      </c>
      <c r="Y19" s="93">
        <v>10</v>
      </c>
      <c r="Z19" s="94">
        <v>3</v>
      </c>
      <c r="AA19" s="15">
        <f>SUM(W19:$Y19)</f>
        <v>19</v>
      </c>
      <c r="AB19" s="17">
        <f t="shared" si="0"/>
        <v>76</v>
      </c>
      <c r="AC19" s="194"/>
    </row>
    <row r="20" spans="1:29" s="45" customFormat="1" ht="34.5" customHeight="1">
      <c r="A20" s="267"/>
      <c r="B20" s="111">
        <v>11</v>
      </c>
      <c r="C20" s="181" t="s">
        <v>170</v>
      </c>
      <c r="D20" s="182" t="s">
        <v>118</v>
      </c>
      <c r="E20" s="199" t="s">
        <v>221</v>
      </c>
      <c r="F20" s="234">
        <v>35</v>
      </c>
      <c r="G20" s="185">
        <v>27</v>
      </c>
      <c r="H20" s="92">
        <v>5</v>
      </c>
      <c r="I20" s="93">
        <v>4</v>
      </c>
      <c r="J20" s="93">
        <v>7</v>
      </c>
      <c r="K20" s="94">
        <v>2</v>
      </c>
      <c r="L20" s="15">
        <f>SUM(H20:$J20)</f>
        <v>16</v>
      </c>
      <c r="M20" s="207">
        <v>3</v>
      </c>
      <c r="N20" s="93">
        <v>2</v>
      </c>
      <c r="O20" s="93">
        <v>7</v>
      </c>
      <c r="P20" s="94">
        <v>2</v>
      </c>
      <c r="Q20" s="21">
        <f>SUM(M20:$O20)</f>
        <v>12</v>
      </c>
      <c r="R20" s="207">
        <v>8</v>
      </c>
      <c r="S20" s="93">
        <v>4</v>
      </c>
      <c r="T20" s="93">
        <v>10</v>
      </c>
      <c r="U20" s="94">
        <v>2</v>
      </c>
      <c r="V20" s="15">
        <f>SUM(R20:$T20)</f>
        <v>22</v>
      </c>
      <c r="W20" s="207">
        <v>3</v>
      </c>
      <c r="X20" s="93">
        <v>4</v>
      </c>
      <c r="Y20" s="93">
        <v>7</v>
      </c>
      <c r="Z20" s="94">
        <v>2</v>
      </c>
      <c r="AA20" s="15">
        <f>SUM(W20:$Y20)</f>
        <v>14</v>
      </c>
      <c r="AB20" s="17">
        <f t="shared" si="0"/>
        <v>64</v>
      </c>
      <c r="AC20" s="194"/>
    </row>
    <row r="21" spans="1:29" s="45" customFormat="1" ht="34.5" customHeight="1" thickBot="1">
      <c r="A21" s="268"/>
      <c r="B21" s="284">
        <v>12</v>
      </c>
      <c r="C21" s="270" t="s">
        <v>142</v>
      </c>
      <c r="D21" s="271" t="s">
        <v>89</v>
      </c>
      <c r="E21" s="285" t="s">
        <v>193</v>
      </c>
      <c r="F21" s="273">
        <v>52</v>
      </c>
      <c r="G21" s="274">
        <v>22</v>
      </c>
      <c r="H21" s="217">
        <v>8</v>
      </c>
      <c r="I21" s="218">
        <v>4</v>
      </c>
      <c r="J21" s="218">
        <v>10</v>
      </c>
      <c r="K21" s="218">
        <v>3</v>
      </c>
      <c r="L21" s="16">
        <f>SUM(H21:$J21)</f>
        <v>22</v>
      </c>
      <c r="M21" s="219">
        <v>5</v>
      </c>
      <c r="N21" s="218">
        <v>4</v>
      </c>
      <c r="O21" s="218">
        <v>10</v>
      </c>
      <c r="P21" s="218">
        <v>3</v>
      </c>
      <c r="Q21" s="16">
        <f>SUM(M21:$O21)</f>
        <v>19</v>
      </c>
      <c r="R21" s="219">
        <v>3</v>
      </c>
      <c r="S21" s="218">
        <v>2</v>
      </c>
      <c r="T21" s="218">
        <v>10</v>
      </c>
      <c r="U21" s="218">
        <v>2</v>
      </c>
      <c r="V21" s="16">
        <f>SUM(R21:$T21)</f>
        <v>15</v>
      </c>
      <c r="W21" s="219">
        <v>3</v>
      </c>
      <c r="X21" s="218">
        <v>2</v>
      </c>
      <c r="Y21" s="218">
        <v>7</v>
      </c>
      <c r="Z21" s="218">
        <v>2</v>
      </c>
      <c r="AA21" s="16">
        <f>SUM(W21:$Y21)</f>
        <v>12</v>
      </c>
      <c r="AB21" s="18">
        <f t="shared" si="0"/>
        <v>68</v>
      </c>
      <c r="AC21" s="194"/>
    </row>
    <row r="22" spans="1:29" s="45" customFormat="1" ht="34.5" customHeight="1" thickTop="1">
      <c r="A22" s="275">
        <v>4</v>
      </c>
      <c r="B22" s="276">
        <v>13</v>
      </c>
      <c r="C22" s="277" t="s">
        <v>172</v>
      </c>
      <c r="D22" s="278" t="s">
        <v>120</v>
      </c>
      <c r="E22" s="204" t="s">
        <v>223</v>
      </c>
      <c r="F22" s="279">
        <v>9</v>
      </c>
      <c r="G22" s="280">
        <v>29</v>
      </c>
      <c r="H22" s="92">
        <v>8</v>
      </c>
      <c r="I22" s="93">
        <v>4</v>
      </c>
      <c r="J22" s="93">
        <v>7</v>
      </c>
      <c r="K22" s="94">
        <v>3</v>
      </c>
      <c r="L22" s="15">
        <f>SUM(H22:$J22)</f>
        <v>19</v>
      </c>
      <c r="M22" s="207">
        <v>8</v>
      </c>
      <c r="N22" s="93">
        <v>4</v>
      </c>
      <c r="O22" s="93">
        <v>15</v>
      </c>
      <c r="P22" s="94">
        <v>4</v>
      </c>
      <c r="Q22" s="15">
        <f>SUM(M22:$O22)</f>
        <v>27</v>
      </c>
      <c r="R22" s="207">
        <v>3</v>
      </c>
      <c r="S22" s="93">
        <v>4</v>
      </c>
      <c r="T22" s="93">
        <v>7</v>
      </c>
      <c r="U22" s="94">
        <v>2</v>
      </c>
      <c r="V22" s="15">
        <f>SUM(R22:$T22)</f>
        <v>14</v>
      </c>
      <c r="W22" s="207">
        <v>8</v>
      </c>
      <c r="X22" s="93">
        <v>4</v>
      </c>
      <c r="Y22" s="93">
        <v>10</v>
      </c>
      <c r="Z22" s="94">
        <v>3</v>
      </c>
      <c r="AA22" s="15">
        <f>SUM(W22:$Y22)</f>
        <v>22</v>
      </c>
      <c r="AB22" s="17">
        <f t="shared" si="0"/>
        <v>82</v>
      </c>
      <c r="AC22" s="194">
        <v>1</v>
      </c>
    </row>
    <row r="23" spans="1:29" s="45" customFormat="1" ht="34.5" customHeight="1">
      <c r="A23" s="267"/>
      <c r="B23" s="180">
        <v>14</v>
      </c>
      <c r="C23" s="181" t="s">
        <v>184</v>
      </c>
      <c r="D23" s="182" t="s">
        <v>132</v>
      </c>
      <c r="E23" s="183" t="s">
        <v>235</v>
      </c>
      <c r="F23" s="234">
        <v>39</v>
      </c>
      <c r="G23" s="185">
        <v>23</v>
      </c>
      <c r="H23" s="92">
        <v>3</v>
      </c>
      <c r="I23" s="93">
        <v>2</v>
      </c>
      <c r="J23" s="93">
        <v>7</v>
      </c>
      <c r="K23" s="94">
        <v>2</v>
      </c>
      <c r="L23" s="15">
        <f>SUM(H23:$J23)</f>
        <v>12</v>
      </c>
      <c r="M23" s="207">
        <v>5</v>
      </c>
      <c r="N23" s="93">
        <v>4</v>
      </c>
      <c r="O23" s="93">
        <v>15</v>
      </c>
      <c r="P23" s="94">
        <v>2</v>
      </c>
      <c r="Q23" s="21">
        <f>SUM(M23:$O23)</f>
        <v>24</v>
      </c>
      <c r="R23" s="207">
        <v>3</v>
      </c>
      <c r="S23" s="93">
        <v>2</v>
      </c>
      <c r="T23" s="93">
        <v>7</v>
      </c>
      <c r="U23" s="94">
        <v>2</v>
      </c>
      <c r="V23" s="15">
        <f>SUM(R23:$T23)</f>
        <v>12</v>
      </c>
      <c r="W23" s="207">
        <v>3</v>
      </c>
      <c r="X23" s="93">
        <v>2</v>
      </c>
      <c r="Y23" s="93">
        <v>10</v>
      </c>
      <c r="Z23" s="94">
        <v>2</v>
      </c>
      <c r="AA23" s="15">
        <f>SUM(W23:$Y23)</f>
        <v>15</v>
      </c>
      <c r="AB23" s="17">
        <f t="shared" si="0"/>
        <v>63</v>
      </c>
      <c r="AC23" s="194"/>
    </row>
    <row r="24" spans="1:29" s="45" customFormat="1" ht="34.5" customHeight="1">
      <c r="A24" s="267"/>
      <c r="B24" s="180">
        <v>15</v>
      </c>
      <c r="C24" s="181" t="s">
        <v>157</v>
      </c>
      <c r="D24" s="182" t="s">
        <v>105</v>
      </c>
      <c r="E24" s="183" t="s">
        <v>208</v>
      </c>
      <c r="F24" s="234">
        <v>48</v>
      </c>
      <c r="G24" s="185">
        <v>24</v>
      </c>
      <c r="H24" s="92">
        <v>8</v>
      </c>
      <c r="I24" s="93">
        <v>4</v>
      </c>
      <c r="J24" s="93">
        <v>7</v>
      </c>
      <c r="K24" s="94">
        <v>3</v>
      </c>
      <c r="L24" s="15">
        <f>SUM(H24:$J24)</f>
        <v>19</v>
      </c>
      <c r="M24" s="207">
        <v>5</v>
      </c>
      <c r="N24" s="93">
        <v>6</v>
      </c>
      <c r="O24" s="93">
        <v>10</v>
      </c>
      <c r="P24" s="94">
        <v>3</v>
      </c>
      <c r="Q24" s="21">
        <f>SUM(M24:$O24)</f>
        <v>21</v>
      </c>
      <c r="R24" s="207">
        <v>3</v>
      </c>
      <c r="S24" s="93">
        <v>2</v>
      </c>
      <c r="T24" s="93">
        <v>7</v>
      </c>
      <c r="U24" s="94">
        <v>2</v>
      </c>
      <c r="V24" s="15">
        <f>SUM(R24:$T24)</f>
        <v>12</v>
      </c>
      <c r="W24" s="207">
        <v>5</v>
      </c>
      <c r="X24" s="93">
        <v>2</v>
      </c>
      <c r="Y24" s="93">
        <v>10</v>
      </c>
      <c r="Z24" s="94">
        <v>2</v>
      </c>
      <c r="AA24" s="15">
        <f>SUM(W24:$Y24)</f>
        <v>17</v>
      </c>
      <c r="AB24" s="17">
        <f t="shared" si="0"/>
        <v>69</v>
      </c>
      <c r="AC24" s="194"/>
    </row>
    <row r="25" spans="1:29" s="45" customFormat="1" ht="34.5" customHeight="1" thickBot="1">
      <c r="A25" s="268"/>
      <c r="B25" s="284">
        <v>16</v>
      </c>
      <c r="C25" s="270" t="s">
        <v>186</v>
      </c>
      <c r="D25" s="271" t="s">
        <v>134</v>
      </c>
      <c r="E25" s="286" t="s">
        <v>237</v>
      </c>
      <c r="F25" s="273">
        <v>25</v>
      </c>
      <c r="G25" s="274">
        <v>30</v>
      </c>
      <c r="H25" s="217">
        <v>3</v>
      </c>
      <c r="I25" s="218">
        <v>4</v>
      </c>
      <c r="J25" s="218">
        <v>10</v>
      </c>
      <c r="K25" s="218">
        <v>3</v>
      </c>
      <c r="L25" s="16">
        <f>SUM(H25:$J25)</f>
        <v>17</v>
      </c>
      <c r="M25" s="219">
        <v>5</v>
      </c>
      <c r="N25" s="218">
        <v>6</v>
      </c>
      <c r="O25" s="218">
        <v>10</v>
      </c>
      <c r="P25" s="218">
        <v>2</v>
      </c>
      <c r="Q25" s="16">
        <f>SUM(M25:$O25)</f>
        <v>21</v>
      </c>
      <c r="R25" s="219">
        <v>5</v>
      </c>
      <c r="S25" s="218">
        <v>4</v>
      </c>
      <c r="T25" s="218">
        <v>7</v>
      </c>
      <c r="U25" s="218">
        <v>3</v>
      </c>
      <c r="V25" s="16">
        <f>SUM(R25:$T25)</f>
        <v>16</v>
      </c>
      <c r="W25" s="219">
        <v>5</v>
      </c>
      <c r="X25" s="218">
        <v>2</v>
      </c>
      <c r="Y25" s="218">
        <v>10</v>
      </c>
      <c r="Z25" s="218">
        <v>2</v>
      </c>
      <c r="AA25" s="16">
        <f>SUM(W25:$Y25)</f>
        <v>17</v>
      </c>
      <c r="AB25" s="18">
        <f t="shared" si="0"/>
        <v>71</v>
      </c>
      <c r="AC25" s="194"/>
    </row>
    <row r="26" spans="1:29" s="45" customFormat="1" ht="34.5" customHeight="1" thickTop="1">
      <c r="A26" s="275">
        <v>5</v>
      </c>
      <c r="B26" s="276">
        <v>17</v>
      </c>
      <c r="C26" s="277" t="s">
        <v>167</v>
      </c>
      <c r="D26" s="278" t="s">
        <v>115</v>
      </c>
      <c r="E26" s="204" t="s">
        <v>218</v>
      </c>
      <c r="F26" s="279">
        <v>34</v>
      </c>
      <c r="G26" s="280">
        <v>23</v>
      </c>
      <c r="H26" s="92">
        <v>5</v>
      </c>
      <c r="I26" s="93">
        <v>2</v>
      </c>
      <c r="J26" s="93">
        <v>10</v>
      </c>
      <c r="K26" s="94">
        <v>3</v>
      </c>
      <c r="L26" s="15">
        <f>SUM(H26:$J26)</f>
        <v>17</v>
      </c>
      <c r="M26" s="207">
        <v>5</v>
      </c>
      <c r="N26" s="93">
        <v>2</v>
      </c>
      <c r="O26" s="93">
        <v>10</v>
      </c>
      <c r="P26" s="94">
        <v>2</v>
      </c>
      <c r="Q26" s="15">
        <f>SUM(M26:$O26)</f>
        <v>17</v>
      </c>
      <c r="R26" s="207">
        <v>5</v>
      </c>
      <c r="S26" s="93">
        <v>4</v>
      </c>
      <c r="T26" s="93">
        <v>15</v>
      </c>
      <c r="U26" s="94">
        <v>4</v>
      </c>
      <c r="V26" s="15">
        <f>SUM(R26:$T26)</f>
        <v>24</v>
      </c>
      <c r="W26" s="207">
        <v>3</v>
      </c>
      <c r="X26" s="93">
        <v>4</v>
      </c>
      <c r="Y26" s="93">
        <v>10</v>
      </c>
      <c r="Z26" s="94">
        <v>3</v>
      </c>
      <c r="AA26" s="15">
        <f>SUM(W26:$Y26)</f>
        <v>17</v>
      </c>
      <c r="AB26" s="17">
        <f t="shared" si="0"/>
        <v>75</v>
      </c>
      <c r="AC26" s="194"/>
    </row>
    <row r="27" spans="1:29" s="45" customFormat="1" ht="34.5" customHeight="1">
      <c r="A27" s="267"/>
      <c r="B27" s="180">
        <v>18</v>
      </c>
      <c r="C27" s="181" t="s">
        <v>188</v>
      </c>
      <c r="D27" s="181" t="s">
        <v>136</v>
      </c>
      <c r="E27" s="183" t="s">
        <v>239</v>
      </c>
      <c r="F27" s="234">
        <v>40</v>
      </c>
      <c r="G27" s="185">
        <v>24</v>
      </c>
      <c r="H27" s="92">
        <v>8</v>
      </c>
      <c r="I27" s="93">
        <v>4</v>
      </c>
      <c r="J27" s="93">
        <v>10</v>
      </c>
      <c r="K27" s="94">
        <v>3</v>
      </c>
      <c r="L27" s="15">
        <f>SUM(H27:$J27)</f>
        <v>22</v>
      </c>
      <c r="M27" s="207">
        <v>3</v>
      </c>
      <c r="N27" s="93">
        <v>2</v>
      </c>
      <c r="O27" s="93">
        <v>10</v>
      </c>
      <c r="P27" s="94">
        <v>2</v>
      </c>
      <c r="Q27" s="21">
        <f>SUM(M27:$O27)</f>
        <v>15</v>
      </c>
      <c r="R27" s="207">
        <v>5</v>
      </c>
      <c r="S27" s="93">
        <v>4</v>
      </c>
      <c r="T27" s="93">
        <v>15</v>
      </c>
      <c r="U27" s="94">
        <v>3</v>
      </c>
      <c r="V27" s="15">
        <f>SUM(R27:$T27)</f>
        <v>24</v>
      </c>
      <c r="W27" s="207">
        <v>3</v>
      </c>
      <c r="X27" s="93">
        <v>2</v>
      </c>
      <c r="Y27" s="93">
        <v>7</v>
      </c>
      <c r="Z27" s="94">
        <v>2</v>
      </c>
      <c r="AA27" s="15">
        <f>SUM(W27:$Y27)</f>
        <v>12</v>
      </c>
      <c r="AB27" s="17">
        <f t="shared" si="0"/>
        <v>73</v>
      </c>
      <c r="AC27" s="194"/>
    </row>
    <row r="28" spans="1:29" s="45" customFormat="1" ht="34.5" customHeight="1">
      <c r="A28" s="267"/>
      <c r="B28" s="180">
        <v>19</v>
      </c>
      <c r="C28" s="181" t="s">
        <v>176</v>
      </c>
      <c r="D28" s="182" t="s">
        <v>124</v>
      </c>
      <c r="E28" s="183" t="s">
        <v>227</v>
      </c>
      <c r="F28" s="234">
        <v>37</v>
      </c>
      <c r="G28" s="185">
        <v>32</v>
      </c>
      <c r="H28" s="92">
        <v>8</v>
      </c>
      <c r="I28" s="93">
        <v>2</v>
      </c>
      <c r="J28" s="93">
        <v>10</v>
      </c>
      <c r="K28" s="94">
        <v>4</v>
      </c>
      <c r="L28" s="15">
        <f>SUM(H28:$J28)</f>
        <v>20</v>
      </c>
      <c r="M28" s="207">
        <v>5</v>
      </c>
      <c r="N28" s="93">
        <v>2</v>
      </c>
      <c r="O28" s="93">
        <v>7</v>
      </c>
      <c r="P28" s="94">
        <v>2</v>
      </c>
      <c r="Q28" s="21">
        <f>SUM(M28:$O28)</f>
        <v>14</v>
      </c>
      <c r="R28" s="207">
        <v>3</v>
      </c>
      <c r="S28" s="93">
        <v>4</v>
      </c>
      <c r="T28" s="93">
        <v>15</v>
      </c>
      <c r="U28" s="94">
        <v>3</v>
      </c>
      <c r="V28" s="15">
        <f>SUM(R28:$T28)</f>
        <v>22</v>
      </c>
      <c r="W28" s="207">
        <v>5</v>
      </c>
      <c r="X28" s="93">
        <v>4</v>
      </c>
      <c r="Y28" s="93">
        <v>7</v>
      </c>
      <c r="Z28" s="94">
        <v>2</v>
      </c>
      <c r="AA28" s="15">
        <f>SUM(W28:$Y28)</f>
        <v>16</v>
      </c>
      <c r="AB28" s="17">
        <f t="shared" si="0"/>
        <v>72</v>
      </c>
      <c r="AC28" s="194"/>
    </row>
    <row r="29" spans="1:29" s="45" customFormat="1" ht="34.5" customHeight="1" thickBot="1">
      <c r="A29" s="268"/>
      <c r="B29" s="180">
        <v>20</v>
      </c>
      <c r="C29" s="181" t="s">
        <v>147</v>
      </c>
      <c r="D29" s="182" t="s">
        <v>95</v>
      </c>
      <c r="E29" s="183" t="s">
        <v>198</v>
      </c>
      <c r="F29" s="287">
        <v>2</v>
      </c>
      <c r="G29" s="274">
        <v>28</v>
      </c>
      <c r="H29" s="217">
        <v>8</v>
      </c>
      <c r="I29" s="218">
        <v>4</v>
      </c>
      <c r="J29" s="218">
        <v>10</v>
      </c>
      <c r="K29" s="218">
        <v>3</v>
      </c>
      <c r="L29" s="16">
        <f>SUM(H29:$J29)</f>
        <v>22</v>
      </c>
      <c r="M29" s="219">
        <v>5</v>
      </c>
      <c r="N29" s="218">
        <v>6</v>
      </c>
      <c r="O29" s="218">
        <v>10</v>
      </c>
      <c r="P29" s="218">
        <v>3</v>
      </c>
      <c r="Q29" s="16">
        <f>SUM(M29:$O29)</f>
        <v>21</v>
      </c>
      <c r="R29" s="219">
        <v>3</v>
      </c>
      <c r="S29" s="218">
        <v>2</v>
      </c>
      <c r="T29" s="218">
        <v>15</v>
      </c>
      <c r="U29" s="218">
        <v>2</v>
      </c>
      <c r="V29" s="16">
        <f>SUM(R29:$T29)</f>
        <v>20</v>
      </c>
      <c r="W29" s="219">
        <v>3</v>
      </c>
      <c r="X29" s="218">
        <v>4</v>
      </c>
      <c r="Y29" s="218">
        <v>10</v>
      </c>
      <c r="Z29" s="218">
        <v>2</v>
      </c>
      <c r="AA29" s="16">
        <f>SUM(W29:$Y29)</f>
        <v>17</v>
      </c>
      <c r="AB29" s="18">
        <f t="shared" si="0"/>
        <v>80</v>
      </c>
      <c r="AC29" s="194">
        <v>1</v>
      </c>
    </row>
    <row r="30" spans="1:29" s="45" customFormat="1" ht="34.5" customHeight="1" thickTop="1">
      <c r="A30" s="275">
        <v>6</v>
      </c>
      <c r="B30" s="180">
        <v>21</v>
      </c>
      <c r="C30" s="181" t="s">
        <v>160</v>
      </c>
      <c r="D30" s="182" t="s">
        <v>108</v>
      </c>
      <c r="E30" s="183" t="s">
        <v>211</v>
      </c>
      <c r="F30" s="234">
        <v>32</v>
      </c>
      <c r="G30" s="280">
        <v>23</v>
      </c>
      <c r="H30" s="92">
        <v>3</v>
      </c>
      <c r="I30" s="93">
        <v>2</v>
      </c>
      <c r="J30" s="93">
        <v>10</v>
      </c>
      <c r="K30" s="94">
        <v>2</v>
      </c>
      <c r="L30" s="15">
        <f>SUM(H30:$J30)</f>
        <v>15</v>
      </c>
      <c r="M30" s="207">
        <v>3</v>
      </c>
      <c r="N30" s="93">
        <v>2</v>
      </c>
      <c r="O30" s="93">
        <v>7</v>
      </c>
      <c r="P30" s="94">
        <v>2</v>
      </c>
      <c r="Q30" s="15">
        <f>SUM(M30:$O30)</f>
        <v>12</v>
      </c>
      <c r="R30" s="207">
        <v>3</v>
      </c>
      <c r="S30" s="93">
        <v>4</v>
      </c>
      <c r="T30" s="93">
        <v>7</v>
      </c>
      <c r="U30" s="94">
        <v>2</v>
      </c>
      <c r="V30" s="15">
        <f>SUM(R30:$T30)</f>
        <v>14</v>
      </c>
      <c r="W30" s="207">
        <v>3</v>
      </c>
      <c r="X30" s="93">
        <v>4</v>
      </c>
      <c r="Y30" s="93">
        <v>10</v>
      </c>
      <c r="Z30" s="94">
        <v>3</v>
      </c>
      <c r="AA30" s="15">
        <f>SUM(W30:$Y30)</f>
        <v>17</v>
      </c>
      <c r="AB30" s="17">
        <f t="shared" si="0"/>
        <v>58</v>
      </c>
      <c r="AC30" s="194"/>
    </row>
    <row r="31" spans="1:29" s="45" customFormat="1" ht="34.5" customHeight="1">
      <c r="A31" s="267"/>
      <c r="B31" s="111">
        <v>22</v>
      </c>
      <c r="C31" s="181" t="s">
        <v>165</v>
      </c>
      <c r="D31" s="182" t="s">
        <v>113</v>
      </c>
      <c r="E31" s="199" t="s">
        <v>216</v>
      </c>
      <c r="F31" s="234">
        <v>21</v>
      </c>
      <c r="G31" s="185">
        <v>31</v>
      </c>
      <c r="H31" s="92">
        <v>8</v>
      </c>
      <c r="I31" s="93">
        <v>4</v>
      </c>
      <c r="J31" s="93">
        <v>10</v>
      </c>
      <c r="K31" s="94">
        <v>3</v>
      </c>
      <c r="L31" s="15">
        <f>SUM(H31:$J31)</f>
        <v>22</v>
      </c>
      <c r="M31" s="207">
        <v>3</v>
      </c>
      <c r="N31" s="93">
        <v>2</v>
      </c>
      <c r="O31" s="93">
        <v>7</v>
      </c>
      <c r="P31" s="94">
        <v>2</v>
      </c>
      <c r="Q31" s="21">
        <f>SUM(M31:$O31)</f>
        <v>12</v>
      </c>
      <c r="R31" s="207">
        <v>5</v>
      </c>
      <c r="S31" s="93">
        <v>6</v>
      </c>
      <c r="T31" s="93">
        <v>15</v>
      </c>
      <c r="U31" s="94">
        <v>4</v>
      </c>
      <c r="V31" s="15">
        <f>SUM(R31:$T31)</f>
        <v>26</v>
      </c>
      <c r="W31" s="207">
        <v>5</v>
      </c>
      <c r="X31" s="93">
        <v>4</v>
      </c>
      <c r="Y31" s="93">
        <v>10</v>
      </c>
      <c r="Z31" s="94">
        <v>3</v>
      </c>
      <c r="AA31" s="15">
        <f>SUM(W31:$Y31)</f>
        <v>19</v>
      </c>
      <c r="AB31" s="17">
        <f t="shared" si="0"/>
        <v>79</v>
      </c>
      <c r="AC31" s="194">
        <v>1</v>
      </c>
    </row>
    <row r="32" spans="1:29" s="45" customFormat="1" ht="34.5" customHeight="1">
      <c r="A32" s="267"/>
      <c r="B32" s="180">
        <v>23</v>
      </c>
      <c r="C32" s="181" t="s">
        <v>156</v>
      </c>
      <c r="D32" s="181" t="s">
        <v>104</v>
      </c>
      <c r="E32" s="183" t="s">
        <v>207</v>
      </c>
      <c r="F32" s="234">
        <v>49</v>
      </c>
      <c r="G32" s="185">
        <v>21</v>
      </c>
      <c r="H32" s="92">
        <v>3</v>
      </c>
      <c r="I32" s="93">
        <v>2</v>
      </c>
      <c r="J32" s="93">
        <v>7</v>
      </c>
      <c r="K32" s="94">
        <v>1</v>
      </c>
      <c r="L32" s="15">
        <f>SUM(H32:$J32)</f>
        <v>12</v>
      </c>
      <c r="M32" s="207">
        <v>3</v>
      </c>
      <c r="N32" s="93">
        <v>2</v>
      </c>
      <c r="O32" s="93">
        <v>7</v>
      </c>
      <c r="P32" s="94">
        <v>1</v>
      </c>
      <c r="Q32" s="21">
        <f>SUM(M32:$O32)</f>
        <v>12</v>
      </c>
      <c r="R32" s="207">
        <v>5</v>
      </c>
      <c r="S32" s="93">
        <v>4</v>
      </c>
      <c r="T32" s="93">
        <v>7</v>
      </c>
      <c r="U32" s="94">
        <v>2</v>
      </c>
      <c r="V32" s="15">
        <f>SUM(R32:$T32)</f>
        <v>16</v>
      </c>
      <c r="W32" s="207">
        <v>3</v>
      </c>
      <c r="X32" s="93">
        <v>2</v>
      </c>
      <c r="Y32" s="93">
        <v>7</v>
      </c>
      <c r="Z32" s="94">
        <v>2</v>
      </c>
      <c r="AA32" s="15">
        <f>SUM(W32:$Y32)</f>
        <v>12</v>
      </c>
      <c r="AB32" s="17">
        <f t="shared" si="0"/>
        <v>52</v>
      </c>
      <c r="AC32" s="194"/>
    </row>
    <row r="33" spans="1:29" s="45" customFormat="1" ht="34.5" customHeight="1" thickBot="1">
      <c r="A33" s="268"/>
      <c r="B33" s="284">
        <v>24</v>
      </c>
      <c r="C33" s="270" t="s">
        <v>150</v>
      </c>
      <c r="D33" s="271" t="s">
        <v>98</v>
      </c>
      <c r="E33" s="286" t="s">
        <v>201</v>
      </c>
      <c r="F33" s="273">
        <v>18</v>
      </c>
      <c r="G33" s="274">
        <v>32</v>
      </c>
      <c r="H33" s="217">
        <v>5</v>
      </c>
      <c r="I33" s="218">
        <v>4</v>
      </c>
      <c r="J33" s="218">
        <v>7</v>
      </c>
      <c r="K33" s="218">
        <v>2</v>
      </c>
      <c r="L33" s="16">
        <f>SUM(H33:$J33)</f>
        <v>16</v>
      </c>
      <c r="M33" s="219">
        <v>3</v>
      </c>
      <c r="N33" s="218">
        <v>2</v>
      </c>
      <c r="O33" s="218">
        <v>7</v>
      </c>
      <c r="P33" s="218">
        <v>1</v>
      </c>
      <c r="Q33" s="16">
        <f>SUM(M33:$O33)</f>
        <v>12</v>
      </c>
      <c r="R33" s="219">
        <v>5</v>
      </c>
      <c r="S33" s="218">
        <v>6</v>
      </c>
      <c r="T33" s="218">
        <v>10</v>
      </c>
      <c r="U33" s="218">
        <v>3</v>
      </c>
      <c r="V33" s="16">
        <f>SUM(R33:$T33)</f>
        <v>21</v>
      </c>
      <c r="W33" s="219">
        <v>5</v>
      </c>
      <c r="X33" s="218">
        <v>2</v>
      </c>
      <c r="Y33" s="218">
        <v>10</v>
      </c>
      <c r="Z33" s="218">
        <v>3</v>
      </c>
      <c r="AA33" s="16">
        <f>SUM(W33:$Y33)</f>
        <v>17</v>
      </c>
      <c r="AB33" s="18">
        <f t="shared" si="0"/>
        <v>66</v>
      </c>
      <c r="AC33" s="194"/>
    </row>
    <row r="34" spans="1:29" s="45" customFormat="1" ht="34.5" customHeight="1" thickTop="1">
      <c r="A34" s="275">
        <v>7</v>
      </c>
      <c r="B34" s="276">
        <v>25</v>
      </c>
      <c r="C34" s="277" t="s">
        <v>173</v>
      </c>
      <c r="D34" s="278" t="s">
        <v>121</v>
      </c>
      <c r="E34" s="204" t="s">
        <v>224</v>
      </c>
      <c r="F34" s="279">
        <v>36</v>
      </c>
      <c r="G34" s="280">
        <v>31</v>
      </c>
      <c r="H34" s="92">
        <v>5</v>
      </c>
      <c r="I34" s="93">
        <v>4</v>
      </c>
      <c r="J34" s="93">
        <v>10</v>
      </c>
      <c r="K34" s="94">
        <v>3</v>
      </c>
      <c r="L34" s="15">
        <f>SUM(H34:$J34)</f>
        <v>19</v>
      </c>
      <c r="M34" s="207">
        <v>3</v>
      </c>
      <c r="N34" s="93">
        <v>4</v>
      </c>
      <c r="O34" s="93">
        <v>7</v>
      </c>
      <c r="P34" s="94">
        <v>2</v>
      </c>
      <c r="Q34" s="15">
        <f>SUM(M34:$O34)</f>
        <v>14</v>
      </c>
      <c r="R34" s="207">
        <v>8</v>
      </c>
      <c r="S34" s="93">
        <v>4</v>
      </c>
      <c r="T34" s="93">
        <v>10</v>
      </c>
      <c r="U34" s="94">
        <v>3</v>
      </c>
      <c r="V34" s="15">
        <f>SUM(R34:$T34)</f>
        <v>22</v>
      </c>
      <c r="W34" s="207">
        <v>5</v>
      </c>
      <c r="X34" s="93">
        <v>6</v>
      </c>
      <c r="Y34" s="93">
        <v>10</v>
      </c>
      <c r="Z34" s="94">
        <v>4</v>
      </c>
      <c r="AA34" s="15">
        <f>SUM(W34:$Y34)</f>
        <v>21</v>
      </c>
      <c r="AB34" s="17">
        <f t="shared" si="0"/>
        <v>76</v>
      </c>
      <c r="AC34" s="194"/>
    </row>
    <row r="35" spans="1:29" s="45" customFormat="1" ht="34.5" customHeight="1">
      <c r="A35" s="267"/>
      <c r="B35" s="111">
        <v>26</v>
      </c>
      <c r="C35" s="181" t="s">
        <v>181</v>
      </c>
      <c r="D35" s="182" t="s">
        <v>129</v>
      </c>
      <c r="E35" s="199" t="s">
        <v>232</v>
      </c>
      <c r="F35" s="234">
        <v>42</v>
      </c>
      <c r="G35" s="185">
        <v>28</v>
      </c>
      <c r="H35" s="92">
        <v>5</v>
      </c>
      <c r="I35" s="93">
        <v>4</v>
      </c>
      <c r="J35" s="93">
        <v>15</v>
      </c>
      <c r="K35" s="94">
        <v>3</v>
      </c>
      <c r="L35" s="15">
        <f>SUM(H35:$J35)</f>
        <v>24</v>
      </c>
      <c r="M35" s="207">
        <v>3</v>
      </c>
      <c r="N35" s="93">
        <v>2</v>
      </c>
      <c r="O35" s="93">
        <v>10</v>
      </c>
      <c r="P35" s="94">
        <v>2</v>
      </c>
      <c r="Q35" s="21">
        <f>SUM(M35:$O35)</f>
        <v>15</v>
      </c>
      <c r="R35" s="207">
        <v>5</v>
      </c>
      <c r="S35" s="93">
        <v>6</v>
      </c>
      <c r="T35" s="93">
        <v>15</v>
      </c>
      <c r="U35" s="94">
        <v>4</v>
      </c>
      <c r="V35" s="15">
        <f>SUM(R35:$T35)</f>
        <v>26</v>
      </c>
      <c r="W35" s="207">
        <v>3</v>
      </c>
      <c r="X35" s="93">
        <v>2</v>
      </c>
      <c r="Y35" s="93">
        <v>7</v>
      </c>
      <c r="Z35" s="94">
        <v>2</v>
      </c>
      <c r="AA35" s="15">
        <f>SUM(W35:$Y35)</f>
        <v>12</v>
      </c>
      <c r="AB35" s="17">
        <f t="shared" si="0"/>
        <v>77</v>
      </c>
      <c r="AC35" s="194">
        <v>1</v>
      </c>
    </row>
    <row r="36" spans="1:29" s="45" customFormat="1" ht="34.5" customHeight="1">
      <c r="A36" s="267"/>
      <c r="B36" s="180">
        <v>27</v>
      </c>
      <c r="C36" s="181" t="s">
        <v>288</v>
      </c>
      <c r="D36" s="182" t="s">
        <v>94</v>
      </c>
      <c r="E36" s="183"/>
      <c r="F36" s="234">
        <v>17</v>
      </c>
      <c r="G36" s="185">
        <v>32</v>
      </c>
      <c r="H36" s="92">
        <v>5</v>
      </c>
      <c r="I36" s="93">
        <v>4</v>
      </c>
      <c r="J36" s="93">
        <v>7</v>
      </c>
      <c r="K36" s="94">
        <v>3</v>
      </c>
      <c r="L36" s="15">
        <f>SUM(H36:$J36)</f>
        <v>16</v>
      </c>
      <c r="M36" s="207">
        <v>3</v>
      </c>
      <c r="N36" s="93">
        <v>4</v>
      </c>
      <c r="O36" s="93">
        <v>7</v>
      </c>
      <c r="P36" s="94">
        <v>2</v>
      </c>
      <c r="Q36" s="21">
        <f>SUM(M36:$O36)</f>
        <v>14</v>
      </c>
      <c r="R36" s="207">
        <v>5</v>
      </c>
      <c r="S36" s="93">
        <v>4</v>
      </c>
      <c r="T36" s="93">
        <v>10</v>
      </c>
      <c r="U36" s="94">
        <v>2</v>
      </c>
      <c r="V36" s="15">
        <f>SUM(R36:$T36)</f>
        <v>19</v>
      </c>
      <c r="W36" s="207">
        <v>5</v>
      </c>
      <c r="X36" s="93">
        <v>2</v>
      </c>
      <c r="Y36" s="93">
        <v>10</v>
      </c>
      <c r="Z36" s="94">
        <v>3</v>
      </c>
      <c r="AA36" s="15">
        <f>SUM(W36:$Y36)</f>
        <v>17</v>
      </c>
      <c r="AB36" s="17">
        <f t="shared" si="0"/>
        <v>66</v>
      </c>
      <c r="AC36" s="194"/>
    </row>
    <row r="37" spans="1:29" s="45" customFormat="1" ht="34.5" customHeight="1" thickBot="1">
      <c r="A37" s="268"/>
      <c r="B37" s="269">
        <v>28</v>
      </c>
      <c r="C37" s="270" t="s">
        <v>166</v>
      </c>
      <c r="D37" s="271" t="s">
        <v>114</v>
      </c>
      <c r="E37" s="214" t="s">
        <v>217</v>
      </c>
      <c r="F37" s="273">
        <v>7</v>
      </c>
      <c r="G37" s="274">
        <v>28</v>
      </c>
      <c r="H37" s="217">
        <v>3</v>
      </c>
      <c r="I37" s="218">
        <v>2</v>
      </c>
      <c r="J37" s="218">
        <v>10</v>
      </c>
      <c r="K37" s="218">
        <v>2</v>
      </c>
      <c r="L37" s="16">
        <f>SUM(H37:$J37)</f>
        <v>15</v>
      </c>
      <c r="M37" s="219">
        <v>3</v>
      </c>
      <c r="N37" s="218">
        <v>2</v>
      </c>
      <c r="O37" s="218">
        <v>7</v>
      </c>
      <c r="P37" s="218">
        <v>2</v>
      </c>
      <c r="Q37" s="16">
        <f>SUM(M37:$O37)</f>
        <v>12</v>
      </c>
      <c r="R37" s="219">
        <v>5</v>
      </c>
      <c r="S37" s="218">
        <v>6</v>
      </c>
      <c r="T37" s="218">
        <v>10</v>
      </c>
      <c r="U37" s="218">
        <v>3</v>
      </c>
      <c r="V37" s="16">
        <f>SUM(R37:$T37)</f>
        <v>21</v>
      </c>
      <c r="W37" s="219">
        <v>3</v>
      </c>
      <c r="X37" s="218">
        <v>2</v>
      </c>
      <c r="Y37" s="218">
        <v>7</v>
      </c>
      <c r="Z37" s="218">
        <v>2</v>
      </c>
      <c r="AA37" s="16">
        <f>SUM(W37:$Y37)</f>
        <v>12</v>
      </c>
      <c r="AB37" s="18">
        <f t="shared" si="0"/>
        <v>60</v>
      </c>
      <c r="AC37" s="194"/>
    </row>
    <row r="38" spans="1:29" s="45" customFormat="1" ht="34.5" customHeight="1" thickTop="1">
      <c r="A38" s="275">
        <v>8</v>
      </c>
      <c r="B38" s="276">
        <v>29</v>
      </c>
      <c r="C38" s="277" t="s">
        <v>190</v>
      </c>
      <c r="D38" s="278" t="s">
        <v>138</v>
      </c>
      <c r="E38" s="204" t="s">
        <v>241</v>
      </c>
      <c r="F38" s="279">
        <v>14</v>
      </c>
      <c r="G38" s="280">
        <v>24</v>
      </c>
      <c r="H38" s="92">
        <v>3</v>
      </c>
      <c r="I38" s="93">
        <v>4</v>
      </c>
      <c r="J38" s="93">
        <v>10</v>
      </c>
      <c r="K38" s="94">
        <v>2</v>
      </c>
      <c r="L38" s="15">
        <f>SUM(H38:$J38)</f>
        <v>17</v>
      </c>
      <c r="M38" s="207">
        <v>3</v>
      </c>
      <c r="N38" s="93">
        <v>4</v>
      </c>
      <c r="O38" s="93">
        <v>10</v>
      </c>
      <c r="P38" s="94">
        <v>2</v>
      </c>
      <c r="Q38" s="15">
        <f>SUM(M38:$O38)</f>
        <v>17</v>
      </c>
      <c r="R38" s="207">
        <v>5</v>
      </c>
      <c r="S38" s="93">
        <v>2</v>
      </c>
      <c r="T38" s="93">
        <v>15</v>
      </c>
      <c r="U38" s="94">
        <v>3</v>
      </c>
      <c r="V38" s="15">
        <f>SUM(R38:$T38)</f>
        <v>22</v>
      </c>
      <c r="W38" s="207">
        <v>3</v>
      </c>
      <c r="X38" s="93">
        <v>4</v>
      </c>
      <c r="Y38" s="93">
        <v>10</v>
      </c>
      <c r="Z38" s="94">
        <v>2</v>
      </c>
      <c r="AA38" s="15">
        <f>SUM(W38:$Y38)</f>
        <v>17</v>
      </c>
      <c r="AB38" s="17">
        <f t="shared" si="0"/>
        <v>73</v>
      </c>
      <c r="AC38" s="194"/>
    </row>
    <row r="39" spans="1:29" s="45" customFormat="1" ht="34.5" customHeight="1">
      <c r="A39" s="267"/>
      <c r="B39" s="180">
        <v>30</v>
      </c>
      <c r="C39" s="181" t="s">
        <v>169</v>
      </c>
      <c r="D39" s="182" t="s">
        <v>117</v>
      </c>
      <c r="E39" s="288" t="s">
        <v>220</v>
      </c>
      <c r="F39" s="234">
        <v>8</v>
      </c>
      <c r="G39" s="185">
        <v>29</v>
      </c>
      <c r="H39" s="92">
        <v>3</v>
      </c>
      <c r="I39" s="93">
        <v>4</v>
      </c>
      <c r="J39" s="93">
        <v>7</v>
      </c>
      <c r="K39" s="94">
        <v>1</v>
      </c>
      <c r="L39" s="15">
        <f>SUM(H39:$J39)</f>
        <v>14</v>
      </c>
      <c r="M39" s="207">
        <v>5</v>
      </c>
      <c r="N39" s="93">
        <v>2</v>
      </c>
      <c r="O39" s="93">
        <v>7</v>
      </c>
      <c r="P39" s="94">
        <v>2</v>
      </c>
      <c r="Q39" s="21">
        <f>SUM(M39:$O39)</f>
        <v>14</v>
      </c>
      <c r="R39" s="207">
        <v>8</v>
      </c>
      <c r="S39" s="93">
        <v>4</v>
      </c>
      <c r="T39" s="93">
        <v>15</v>
      </c>
      <c r="U39" s="94">
        <v>4</v>
      </c>
      <c r="V39" s="15">
        <f>SUM(R39:$T39)</f>
        <v>27</v>
      </c>
      <c r="W39" s="207">
        <v>5</v>
      </c>
      <c r="X39" s="93">
        <v>4</v>
      </c>
      <c r="Y39" s="93">
        <v>10</v>
      </c>
      <c r="Z39" s="94">
        <v>3</v>
      </c>
      <c r="AA39" s="15">
        <f>SUM(W39:$Y39)</f>
        <v>19</v>
      </c>
      <c r="AB39" s="17">
        <f t="shared" si="0"/>
        <v>74</v>
      </c>
      <c r="AC39" s="194"/>
    </row>
    <row r="40" spans="1:29" s="45" customFormat="1" ht="34.5" customHeight="1">
      <c r="A40" s="267"/>
      <c r="B40" s="180">
        <v>31</v>
      </c>
      <c r="C40" s="181" t="s">
        <v>171</v>
      </c>
      <c r="D40" s="182" t="s">
        <v>119</v>
      </c>
      <c r="E40" s="183" t="s">
        <v>222</v>
      </c>
      <c r="F40" s="234">
        <v>44</v>
      </c>
      <c r="G40" s="185">
        <v>25</v>
      </c>
      <c r="H40" s="92">
        <v>3</v>
      </c>
      <c r="I40" s="93">
        <v>4</v>
      </c>
      <c r="J40" s="93">
        <v>7</v>
      </c>
      <c r="K40" s="94">
        <v>2</v>
      </c>
      <c r="L40" s="15">
        <f>SUM(H40:$J40)</f>
        <v>14</v>
      </c>
      <c r="M40" s="207">
        <v>3</v>
      </c>
      <c r="N40" s="93">
        <v>4</v>
      </c>
      <c r="O40" s="93">
        <v>7</v>
      </c>
      <c r="P40" s="94">
        <v>1</v>
      </c>
      <c r="Q40" s="21">
        <f>SUM(M40:$O40)</f>
        <v>14</v>
      </c>
      <c r="R40" s="207">
        <v>3</v>
      </c>
      <c r="S40" s="93">
        <v>2</v>
      </c>
      <c r="T40" s="93">
        <v>15</v>
      </c>
      <c r="U40" s="94">
        <v>3</v>
      </c>
      <c r="V40" s="15">
        <f>SUM(R40:$T40)</f>
        <v>20</v>
      </c>
      <c r="W40" s="207">
        <v>3</v>
      </c>
      <c r="X40" s="93">
        <v>2</v>
      </c>
      <c r="Y40" s="93">
        <v>7</v>
      </c>
      <c r="Z40" s="94">
        <v>1</v>
      </c>
      <c r="AA40" s="15">
        <f>SUM(W40:$Y40)</f>
        <v>12</v>
      </c>
      <c r="AB40" s="17">
        <f t="shared" si="0"/>
        <v>60</v>
      </c>
      <c r="AC40" s="194"/>
    </row>
    <row r="41" spans="1:29" s="45" customFormat="1" ht="34.5" customHeight="1" thickBot="1">
      <c r="A41" s="268"/>
      <c r="B41" s="269">
        <v>32</v>
      </c>
      <c r="C41" s="270" t="s">
        <v>144</v>
      </c>
      <c r="D41" s="271" t="s">
        <v>91</v>
      </c>
      <c r="E41" s="285" t="s">
        <v>195</v>
      </c>
      <c r="F41" s="273">
        <v>1</v>
      </c>
      <c r="G41" s="274">
        <v>28</v>
      </c>
      <c r="H41" s="217">
        <v>5</v>
      </c>
      <c r="I41" s="218">
        <v>2</v>
      </c>
      <c r="J41" s="218">
        <v>10</v>
      </c>
      <c r="K41" s="218">
        <v>3</v>
      </c>
      <c r="L41" s="16">
        <f>SUM(H41:$J41)</f>
        <v>17</v>
      </c>
      <c r="M41" s="219">
        <v>5</v>
      </c>
      <c r="N41" s="218">
        <v>4</v>
      </c>
      <c r="O41" s="218">
        <v>10</v>
      </c>
      <c r="P41" s="218">
        <v>2</v>
      </c>
      <c r="Q41" s="16">
        <f>SUM(M41:$O41)</f>
        <v>19</v>
      </c>
      <c r="R41" s="219">
        <v>8</v>
      </c>
      <c r="S41" s="218">
        <v>2</v>
      </c>
      <c r="T41" s="218">
        <v>10</v>
      </c>
      <c r="U41" s="218">
        <v>3</v>
      </c>
      <c r="V41" s="16">
        <f>SUM(R41:$T41)</f>
        <v>20</v>
      </c>
      <c r="W41" s="219">
        <v>5</v>
      </c>
      <c r="X41" s="218">
        <v>4</v>
      </c>
      <c r="Y41" s="218">
        <v>15</v>
      </c>
      <c r="Z41" s="218">
        <v>3</v>
      </c>
      <c r="AA41" s="16">
        <f>SUM(W41:$Y41)</f>
        <v>24</v>
      </c>
      <c r="AB41" s="18">
        <f t="shared" si="0"/>
        <v>80</v>
      </c>
      <c r="AC41" s="194">
        <v>1</v>
      </c>
    </row>
    <row r="42" spans="1:29" s="45" customFormat="1" ht="34.5" customHeight="1" thickTop="1">
      <c r="A42" s="275">
        <v>9</v>
      </c>
      <c r="B42" s="276">
        <v>33</v>
      </c>
      <c r="C42" s="277" t="s">
        <v>179</v>
      </c>
      <c r="D42" s="278" t="s">
        <v>127</v>
      </c>
      <c r="E42" s="204" t="s">
        <v>230</v>
      </c>
      <c r="F42" s="279">
        <v>11</v>
      </c>
      <c r="G42" s="280">
        <v>30</v>
      </c>
      <c r="H42" s="92">
        <v>5</v>
      </c>
      <c r="I42" s="93">
        <v>2</v>
      </c>
      <c r="J42" s="93">
        <v>10</v>
      </c>
      <c r="K42" s="94">
        <v>2</v>
      </c>
      <c r="L42" s="15">
        <f>SUM(H42:$J42)</f>
        <v>17</v>
      </c>
      <c r="M42" s="207">
        <v>8</v>
      </c>
      <c r="N42" s="93">
        <v>2</v>
      </c>
      <c r="O42" s="93">
        <v>7</v>
      </c>
      <c r="P42" s="94">
        <v>3</v>
      </c>
      <c r="Q42" s="15">
        <f>SUM(M42:$O42)</f>
        <v>17</v>
      </c>
      <c r="R42" s="207">
        <v>8</v>
      </c>
      <c r="S42" s="93">
        <v>6</v>
      </c>
      <c r="T42" s="93">
        <v>15</v>
      </c>
      <c r="U42" s="94">
        <v>3</v>
      </c>
      <c r="V42" s="15">
        <f>SUM(R42:$T42)</f>
        <v>29</v>
      </c>
      <c r="W42" s="207">
        <v>5</v>
      </c>
      <c r="X42" s="93">
        <v>4</v>
      </c>
      <c r="Y42" s="93">
        <v>10</v>
      </c>
      <c r="Z42" s="94">
        <v>3</v>
      </c>
      <c r="AA42" s="15">
        <f>SUM(W42:$Y42)</f>
        <v>19</v>
      </c>
      <c r="AB42" s="17">
        <f t="shared" si="0"/>
        <v>82</v>
      </c>
      <c r="AC42" s="194">
        <v>1</v>
      </c>
    </row>
    <row r="43" spans="1:29" s="45" customFormat="1" ht="34.5" customHeight="1">
      <c r="A43" s="267"/>
      <c r="B43" s="111">
        <v>34</v>
      </c>
      <c r="C43" s="181" t="s">
        <v>175</v>
      </c>
      <c r="D43" s="182" t="s">
        <v>123</v>
      </c>
      <c r="E43" s="199" t="s">
        <v>226</v>
      </c>
      <c r="F43" s="234">
        <v>10</v>
      </c>
      <c r="G43" s="185">
        <v>28</v>
      </c>
      <c r="H43" s="92">
        <v>5</v>
      </c>
      <c r="I43" s="93">
        <v>2</v>
      </c>
      <c r="J43" s="93">
        <v>7</v>
      </c>
      <c r="K43" s="94">
        <v>2</v>
      </c>
      <c r="L43" s="15">
        <f>SUM(H43:$J43)</f>
        <v>14</v>
      </c>
      <c r="M43" s="207">
        <v>5</v>
      </c>
      <c r="N43" s="93">
        <v>2</v>
      </c>
      <c r="O43" s="93">
        <v>15</v>
      </c>
      <c r="P43" s="94">
        <v>3</v>
      </c>
      <c r="Q43" s="21">
        <f>SUM(M43:$O43)</f>
        <v>22</v>
      </c>
      <c r="R43" s="207">
        <v>5</v>
      </c>
      <c r="S43" s="93">
        <v>4</v>
      </c>
      <c r="T43" s="93">
        <v>10</v>
      </c>
      <c r="U43" s="94">
        <v>3</v>
      </c>
      <c r="V43" s="15">
        <f>SUM(R43:$T43)</f>
        <v>19</v>
      </c>
      <c r="W43" s="207">
        <v>5</v>
      </c>
      <c r="X43" s="93">
        <v>4</v>
      </c>
      <c r="Y43" s="93">
        <v>10</v>
      </c>
      <c r="Z43" s="94">
        <v>3</v>
      </c>
      <c r="AA43" s="15">
        <f>SUM(W43:$Y43)</f>
        <v>19</v>
      </c>
      <c r="AB43" s="17">
        <f aca="true" t="shared" si="1" ref="AB43:AB50">SUM(L43,Q43,V43,AA43)</f>
        <v>74</v>
      </c>
      <c r="AC43" s="194"/>
    </row>
    <row r="44" spans="1:29" s="45" customFormat="1" ht="34.5" customHeight="1">
      <c r="A44" s="267"/>
      <c r="B44" s="111">
        <v>35</v>
      </c>
      <c r="C44" s="181" t="s">
        <v>185</v>
      </c>
      <c r="D44" s="182" t="s">
        <v>133</v>
      </c>
      <c r="E44" s="199" t="s">
        <v>236</v>
      </c>
      <c r="F44" s="234">
        <v>41</v>
      </c>
      <c r="G44" s="185">
        <v>32</v>
      </c>
      <c r="H44" s="92">
        <v>3</v>
      </c>
      <c r="I44" s="93">
        <v>2</v>
      </c>
      <c r="J44" s="93">
        <v>10</v>
      </c>
      <c r="K44" s="94">
        <v>2</v>
      </c>
      <c r="L44" s="15">
        <f>SUM(H44:$J44)</f>
        <v>15</v>
      </c>
      <c r="M44" s="207">
        <v>5</v>
      </c>
      <c r="N44" s="93">
        <v>6</v>
      </c>
      <c r="O44" s="93">
        <v>10</v>
      </c>
      <c r="P44" s="94">
        <v>3</v>
      </c>
      <c r="Q44" s="21">
        <f>SUM(M44:$O44)</f>
        <v>21</v>
      </c>
      <c r="R44" s="207">
        <v>5</v>
      </c>
      <c r="S44" s="93">
        <v>2</v>
      </c>
      <c r="T44" s="93">
        <v>15</v>
      </c>
      <c r="U44" s="94">
        <v>3</v>
      </c>
      <c r="V44" s="15">
        <f>SUM(R44:$T44)</f>
        <v>22</v>
      </c>
      <c r="W44" s="207">
        <v>3</v>
      </c>
      <c r="X44" s="93">
        <v>4</v>
      </c>
      <c r="Y44" s="93">
        <v>10</v>
      </c>
      <c r="Z44" s="94">
        <v>3</v>
      </c>
      <c r="AA44" s="15">
        <f>SUM(W44:$Y44)</f>
        <v>17</v>
      </c>
      <c r="AB44" s="17">
        <f t="shared" si="1"/>
        <v>75</v>
      </c>
      <c r="AC44" s="194"/>
    </row>
    <row r="45" spans="1:29" s="45" customFormat="1" ht="34.5" customHeight="1" thickBot="1">
      <c r="A45" s="268"/>
      <c r="B45" s="269">
        <v>36</v>
      </c>
      <c r="C45" s="270" t="s">
        <v>178</v>
      </c>
      <c r="D45" s="271" t="s">
        <v>126</v>
      </c>
      <c r="E45" s="214" t="s">
        <v>229</v>
      </c>
      <c r="F45" s="273">
        <v>23</v>
      </c>
      <c r="G45" s="274">
        <v>28</v>
      </c>
      <c r="H45" s="217">
        <v>3</v>
      </c>
      <c r="I45" s="218">
        <v>4</v>
      </c>
      <c r="J45" s="218">
        <v>7</v>
      </c>
      <c r="K45" s="218">
        <v>2</v>
      </c>
      <c r="L45" s="16">
        <f>SUM(H45:$J45)</f>
        <v>14</v>
      </c>
      <c r="M45" s="219">
        <v>5</v>
      </c>
      <c r="N45" s="218">
        <v>6</v>
      </c>
      <c r="O45" s="218">
        <v>15</v>
      </c>
      <c r="P45" s="218">
        <v>4</v>
      </c>
      <c r="Q45" s="16">
        <f>SUM(M45:$O45)</f>
        <v>26</v>
      </c>
      <c r="R45" s="219">
        <v>3</v>
      </c>
      <c r="S45" s="218">
        <v>4</v>
      </c>
      <c r="T45" s="218">
        <v>7</v>
      </c>
      <c r="U45" s="218">
        <v>2</v>
      </c>
      <c r="V45" s="16">
        <f>SUM(R45:$T45)</f>
        <v>14</v>
      </c>
      <c r="W45" s="219">
        <v>8</v>
      </c>
      <c r="X45" s="218">
        <v>4</v>
      </c>
      <c r="Y45" s="218">
        <v>10</v>
      </c>
      <c r="Z45" s="218">
        <v>3</v>
      </c>
      <c r="AA45" s="16">
        <f>SUM(W45:$Y45)</f>
        <v>22</v>
      </c>
      <c r="AB45" s="18">
        <f t="shared" si="1"/>
        <v>76</v>
      </c>
      <c r="AC45" s="194"/>
    </row>
    <row r="46" spans="1:29" s="45" customFormat="1" ht="34.5" customHeight="1" thickTop="1">
      <c r="A46" s="275">
        <v>10</v>
      </c>
      <c r="B46" s="276">
        <v>37</v>
      </c>
      <c r="C46" s="277" t="s">
        <v>164</v>
      </c>
      <c r="D46" s="278" t="s">
        <v>112</v>
      </c>
      <c r="E46" s="204" t="s">
        <v>215</v>
      </c>
      <c r="F46" s="279">
        <v>46</v>
      </c>
      <c r="G46" s="280">
        <v>32</v>
      </c>
      <c r="H46" s="92">
        <v>5</v>
      </c>
      <c r="I46" s="93">
        <v>4</v>
      </c>
      <c r="J46" s="93">
        <v>10</v>
      </c>
      <c r="K46" s="94">
        <v>3</v>
      </c>
      <c r="L46" s="15">
        <f>SUM(H46:$J46)</f>
        <v>19</v>
      </c>
      <c r="M46" s="207">
        <v>3</v>
      </c>
      <c r="N46" s="93">
        <v>2</v>
      </c>
      <c r="O46" s="93">
        <v>7</v>
      </c>
      <c r="P46" s="94">
        <v>2</v>
      </c>
      <c r="Q46" s="15">
        <f>SUM(M46:$O46)</f>
        <v>12</v>
      </c>
      <c r="R46" s="207">
        <v>3</v>
      </c>
      <c r="S46" s="93">
        <v>4</v>
      </c>
      <c r="T46" s="93">
        <v>7</v>
      </c>
      <c r="U46" s="94">
        <v>2</v>
      </c>
      <c r="V46" s="15">
        <f>SUM(R46:$T46)</f>
        <v>14</v>
      </c>
      <c r="W46" s="207">
        <v>5</v>
      </c>
      <c r="X46" s="93">
        <v>2</v>
      </c>
      <c r="Y46" s="93">
        <v>10</v>
      </c>
      <c r="Z46" s="94">
        <v>2</v>
      </c>
      <c r="AA46" s="15">
        <f>SUM(W46:$Y46)</f>
        <v>17</v>
      </c>
      <c r="AB46" s="17">
        <f t="shared" si="1"/>
        <v>62</v>
      </c>
      <c r="AC46" s="194"/>
    </row>
    <row r="47" spans="1:29" s="45" customFormat="1" ht="34.5" customHeight="1">
      <c r="A47" s="267"/>
      <c r="B47" s="180">
        <v>38</v>
      </c>
      <c r="C47" s="181" t="s">
        <v>158</v>
      </c>
      <c r="D47" s="182" t="s">
        <v>106</v>
      </c>
      <c r="E47" s="183" t="s">
        <v>209</v>
      </c>
      <c r="F47" s="234">
        <v>20</v>
      </c>
      <c r="G47" s="185">
        <v>28</v>
      </c>
      <c r="H47" s="92">
        <v>3</v>
      </c>
      <c r="I47" s="93">
        <v>2</v>
      </c>
      <c r="J47" s="93">
        <v>10</v>
      </c>
      <c r="K47" s="94">
        <v>2</v>
      </c>
      <c r="L47" s="15">
        <f>SUM(H47:$J47)</f>
        <v>15</v>
      </c>
      <c r="M47" s="207">
        <v>3</v>
      </c>
      <c r="N47" s="93">
        <v>2</v>
      </c>
      <c r="O47" s="93">
        <v>7</v>
      </c>
      <c r="P47" s="94">
        <v>2</v>
      </c>
      <c r="Q47" s="21">
        <f>SUM(M47:$O47)</f>
        <v>12</v>
      </c>
      <c r="R47" s="207">
        <v>5</v>
      </c>
      <c r="S47" s="93">
        <v>2</v>
      </c>
      <c r="T47" s="93">
        <v>7</v>
      </c>
      <c r="U47" s="94">
        <v>2</v>
      </c>
      <c r="V47" s="15">
        <f>SUM(R47:$T47)</f>
        <v>14</v>
      </c>
      <c r="W47" s="207">
        <v>5</v>
      </c>
      <c r="X47" s="93">
        <v>4</v>
      </c>
      <c r="Y47" s="93">
        <v>10</v>
      </c>
      <c r="Z47" s="94">
        <v>3</v>
      </c>
      <c r="AA47" s="15">
        <f>SUM(W47:$Y47)</f>
        <v>19</v>
      </c>
      <c r="AB47" s="17">
        <f t="shared" si="1"/>
        <v>60</v>
      </c>
      <c r="AC47" s="194"/>
    </row>
    <row r="48" spans="1:29" s="45" customFormat="1" ht="34.5" customHeight="1">
      <c r="A48" s="267"/>
      <c r="B48" s="180">
        <v>39</v>
      </c>
      <c r="C48" s="181" t="s">
        <v>159</v>
      </c>
      <c r="D48" s="182" t="s">
        <v>107</v>
      </c>
      <c r="E48" s="183" t="s">
        <v>210</v>
      </c>
      <c r="F48" s="234">
        <v>5</v>
      </c>
      <c r="G48" s="185">
        <v>32</v>
      </c>
      <c r="H48" s="92">
        <v>5</v>
      </c>
      <c r="I48" s="93">
        <v>4</v>
      </c>
      <c r="J48" s="93">
        <v>7</v>
      </c>
      <c r="K48" s="94">
        <v>3</v>
      </c>
      <c r="L48" s="15">
        <f>SUM(H48:$J48)</f>
        <v>16</v>
      </c>
      <c r="M48" s="207">
        <v>8</v>
      </c>
      <c r="N48" s="93">
        <v>2</v>
      </c>
      <c r="O48" s="93">
        <v>10</v>
      </c>
      <c r="P48" s="94">
        <v>3</v>
      </c>
      <c r="Q48" s="21">
        <f>SUM(M48:$O48)</f>
        <v>20</v>
      </c>
      <c r="R48" s="207">
        <v>5</v>
      </c>
      <c r="S48" s="93">
        <v>4</v>
      </c>
      <c r="T48" s="93">
        <v>7</v>
      </c>
      <c r="U48" s="94">
        <v>3</v>
      </c>
      <c r="V48" s="15">
        <f>SUM(R48:$T48)</f>
        <v>16</v>
      </c>
      <c r="W48" s="207">
        <v>5</v>
      </c>
      <c r="X48" s="93">
        <v>2</v>
      </c>
      <c r="Y48" s="93">
        <v>7</v>
      </c>
      <c r="Z48" s="94">
        <v>2</v>
      </c>
      <c r="AA48" s="15">
        <f>SUM(W48:$Y48)</f>
        <v>14</v>
      </c>
      <c r="AB48" s="17">
        <f t="shared" si="1"/>
        <v>66</v>
      </c>
      <c r="AC48" s="194"/>
    </row>
    <row r="49" spans="1:29" s="45" customFormat="1" ht="34.5" customHeight="1" thickBot="1">
      <c r="A49" s="268"/>
      <c r="B49" s="284">
        <v>40</v>
      </c>
      <c r="C49" s="270" t="s">
        <v>155</v>
      </c>
      <c r="D49" s="271" t="s">
        <v>103</v>
      </c>
      <c r="E49" s="286" t="s">
        <v>206</v>
      </c>
      <c r="F49" s="273">
        <v>31</v>
      </c>
      <c r="G49" s="274">
        <v>28</v>
      </c>
      <c r="H49" s="217">
        <v>5</v>
      </c>
      <c r="I49" s="218">
        <v>2</v>
      </c>
      <c r="J49" s="218">
        <v>7</v>
      </c>
      <c r="K49" s="218">
        <v>2</v>
      </c>
      <c r="L49" s="16">
        <f>SUM(H49:$J49)</f>
        <v>14</v>
      </c>
      <c r="M49" s="219">
        <v>5</v>
      </c>
      <c r="N49" s="218">
        <v>4</v>
      </c>
      <c r="O49" s="218">
        <v>15</v>
      </c>
      <c r="P49" s="218">
        <v>3</v>
      </c>
      <c r="Q49" s="16">
        <f>SUM(M49:$O49)</f>
        <v>24</v>
      </c>
      <c r="R49" s="219">
        <v>5</v>
      </c>
      <c r="S49" s="218">
        <v>2</v>
      </c>
      <c r="T49" s="218">
        <v>10</v>
      </c>
      <c r="U49" s="218">
        <v>3</v>
      </c>
      <c r="V49" s="16">
        <f>SUM(R49:$T49)</f>
        <v>17</v>
      </c>
      <c r="W49" s="219">
        <v>3</v>
      </c>
      <c r="X49" s="218">
        <v>2</v>
      </c>
      <c r="Y49" s="218">
        <v>10</v>
      </c>
      <c r="Z49" s="218">
        <v>2</v>
      </c>
      <c r="AA49" s="16">
        <f>SUM(W49:$Y49)</f>
        <v>15</v>
      </c>
      <c r="AB49" s="18">
        <f t="shared" si="1"/>
        <v>70</v>
      </c>
      <c r="AC49" s="194">
        <v>1</v>
      </c>
    </row>
    <row r="50" spans="1:29" s="45" customFormat="1" ht="34.5" customHeight="1" thickTop="1">
      <c r="A50" s="275">
        <v>11</v>
      </c>
      <c r="B50" s="276">
        <v>41</v>
      </c>
      <c r="C50" s="277" t="s">
        <v>145</v>
      </c>
      <c r="D50" s="278" t="s">
        <v>92</v>
      </c>
      <c r="E50" s="204" t="s">
        <v>196</v>
      </c>
      <c r="F50" s="279">
        <v>28</v>
      </c>
      <c r="G50" s="280">
        <v>30</v>
      </c>
      <c r="H50" s="92">
        <v>5</v>
      </c>
      <c r="I50" s="93">
        <v>4</v>
      </c>
      <c r="J50" s="93">
        <v>10</v>
      </c>
      <c r="K50" s="94">
        <v>3</v>
      </c>
      <c r="L50" s="15">
        <f>SUM(H50:$J50)</f>
        <v>19</v>
      </c>
      <c r="M50" s="207">
        <v>5</v>
      </c>
      <c r="N50" s="93">
        <v>6</v>
      </c>
      <c r="O50" s="93">
        <v>15</v>
      </c>
      <c r="P50" s="94">
        <v>4</v>
      </c>
      <c r="Q50" s="15">
        <f>SUM(M50:$O50)</f>
        <v>26</v>
      </c>
      <c r="R50" s="207">
        <v>5</v>
      </c>
      <c r="S50" s="93">
        <v>4</v>
      </c>
      <c r="T50" s="93">
        <v>10</v>
      </c>
      <c r="U50" s="94">
        <v>2</v>
      </c>
      <c r="V50" s="15">
        <f>SUM(R50:$T50)</f>
        <v>19</v>
      </c>
      <c r="W50" s="207">
        <v>5</v>
      </c>
      <c r="X50" s="93">
        <v>4</v>
      </c>
      <c r="Y50" s="93">
        <v>10</v>
      </c>
      <c r="Z50" s="94">
        <v>3</v>
      </c>
      <c r="AA50" s="15">
        <f>SUM(W50:$Y50)</f>
        <v>19</v>
      </c>
      <c r="AB50" s="17">
        <f t="shared" si="1"/>
        <v>83</v>
      </c>
      <c r="AC50" s="194"/>
    </row>
    <row r="51" spans="1:29" s="45" customFormat="1" ht="34.5" customHeight="1">
      <c r="A51" s="267"/>
      <c r="B51" s="111">
        <v>42</v>
      </c>
      <c r="C51" s="181" t="s">
        <v>154</v>
      </c>
      <c r="D51" s="182" t="s">
        <v>102</v>
      </c>
      <c r="E51" s="289" t="s">
        <v>205</v>
      </c>
      <c r="F51" s="234">
        <v>4</v>
      </c>
      <c r="G51" s="185">
        <v>24</v>
      </c>
      <c r="H51" s="92">
        <v>5</v>
      </c>
      <c r="I51" s="93">
        <v>2</v>
      </c>
      <c r="J51" s="93">
        <v>7</v>
      </c>
      <c r="K51" s="94">
        <v>2</v>
      </c>
      <c r="L51" s="15">
        <f>SUM(H51:$J51)</f>
        <v>14</v>
      </c>
      <c r="M51" s="207">
        <v>8</v>
      </c>
      <c r="N51" s="93">
        <v>4</v>
      </c>
      <c r="O51" s="93">
        <v>10</v>
      </c>
      <c r="P51" s="94">
        <v>3</v>
      </c>
      <c r="Q51" s="21">
        <f>SUM(M51:$O51)</f>
        <v>22</v>
      </c>
      <c r="R51" s="207">
        <v>5</v>
      </c>
      <c r="S51" s="93">
        <v>2</v>
      </c>
      <c r="T51" s="93">
        <v>10</v>
      </c>
      <c r="U51" s="94">
        <v>3</v>
      </c>
      <c r="V51" s="15">
        <f>SUM(R51:$T51)</f>
        <v>17</v>
      </c>
      <c r="W51" s="207">
        <v>5</v>
      </c>
      <c r="X51" s="93">
        <v>4</v>
      </c>
      <c r="Y51" s="93">
        <v>10</v>
      </c>
      <c r="Z51" s="94">
        <v>3</v>
      </c>
      <c r="AA51" s="15">
        <f>SUM(W51:$Y51)</f>
        <v>19</v>
      </c>
      <c r="AB51" s="17">
        <f t="shared" si="0"/>
        <v>72</v>
      </c>
      <c r="AC51" s="194"/>
    </row>
    <row r="52" spans="1:29" s="45" customFormat="1" ht="34.5" customHeight="1">
      <c r="A52" s="267"/>
      <c r="B52" s="180">
        <v>43</v>
      </c>
      <c r="C52" s="181" t="s">
        <v>151</v>
      </c>
      <c r="D52" s="182" t="s">
        <v>99</v>
      </c>
      <c r="E52" s="183" t="s">
        <v>202</v>
      </c>
      <c r="F52" s="234">
        <v>3</v>
      </c>
      <c r="G52" s="185">
        <v>24</v>
      </c>
      <c r="H52" s="92">
        <v>5</v>
      </c>
      <c r="I52" s="93">
        <v>2</v>
      </c>
      <c r="J52" s="93">
        <v>10</v>
      </c>
      <c r="K52" s="94">
        <v>2</v>
      </c>
      <c r="L52" s="15">
        <f>SUM(H52:$J52)</f>
        <v>17</v>
      </c>
      <c r="M52" s="207">
        <v>8</v>
      </c>
      <c r="N52" s="93">
        <v>4</v>
      </c>
      <c r="O52" s="93">
        <v>15</v>
      </c>
      <c r="P52" s="94">
        <v>4</v>
      </c>
      <c r="Q52" s="21">
        <f>SUM(M52:$O52)</f>
        <v>27</v>
      </c>
      <c r="R52" s="207">
        <v>3</v>
      </c>
      <c r="S52" s="93">
        <v>4</v>
      </c>
      <c r="T52" s="93">
        <v>15</v>
      </c>
      <c r="U52" s="94">
        <v>2</v>
      </c>
      <c r="V52" s="15">
        <f>SUM(R52:$T52)</f>
        <v>22</v>
      </c>
      <c r="W52" s="207">
        <v>5</v>
      </c>
      <c r="X52" s="93">
        <v>4</v>
      </c>
      <c r="Y52" s="93">
        <v>15</v>
      </c>
      <c r="Z52" s="94">
        <v>3</v>
      </c>
      <c r="AA52" s="15">
        <f>SUM(W52:$Y52)</f>
        <v>24</v>
      </c>
      <c r="AB52" s="17">
        <f t="shared" si="0"/>
        <v>90</v>
      </c>
      <c r="AC52" s="194"/>
    </row>
    <row r="53" spans="1:29" s="45" customFormat="1" ht="34.5" customHeight="1" thickBot="1">
      <c r="A53" s="268"/>
      <c r="B53" s="269">
        <v>44</v>
      </c>
      <c r="C53" s="290" t="s">
        <v>148</v>
      </c>
      <c r="D53" s="271" t="s">
        <v>96</v>
      </c>
      <c r="E53" s="214" t="s">
        <v>199</v>
      </c>
      <c r="F53" s="273">
        <v>29</v>
      </c>
      <c r="G53" s="274">
        <v>31</v>
      </c>
      <c r="H53" s="217">
        <v>5</v>
      </c>
      <c r="I53" s="218">
        <v>4</v>
      </c>
      <c r="J53" s="218">
        <v>15</v>
      </c>
      <c r="K53" s="218">
        <v>3</v>
      </c>
      <c r="L53" s="16">
        <f>SUM(H53:$J53)</f>
        <v>24</v>
      </c>
      <c r="M53" s="219">
        <v>8</v>
      </c>
      <c r="N53" s="218">
        <v>2</v>
      </c>
      <c r="O53" s="218">
        <v>10</v>
      </c>
      <c r="P53" s="218">
        <v>3</v>
      </c>
      <c r="Q53" s="16">
        <f>SUM(M53:$O53)</f>
        <v>20</v>
      </c>
      <c r="R53" s="219">
        <v>8</v>
      </c>
      <c r="S53" s="218">
        <v>6</v>
      </c>
      <c r="T53" s="218">
        <v>15</v>
      </c>
      <c r="U53" s="218">
        <v>3</v>
      </c>
      <c r="V53" s="16">
        <f>SUM(R53:$T53)</f>
        <v>29</v>
      </c>
      <c r="W53" s="219">
        <v>5</v>
      </c>
      <c r="X53" s="218">
        <v>4</v>
      </c>
      <c r="Y53" s="218">
        <v>10</v>
      </c>
      <c r="Z53" s="218">
        <v>3</v>
      </c>
      <c r="AA53" s="16">
        <f>SUM(W53:$Y53)</f>
        <v>19</v>
      </c>
      <c r="AB53" s="18">
        <f t="shared" si="0"/>
        <v>92</v>
      </c>
      <c r="AC53" s="194">
        <v>1</v>
      </c>
    </row>
    <row r="54" spans="1:29" s="45" customFormat="1" ht="34.5" customHeight="1" thickTop="1">
      <c r="A54" s="275">
        <v>12</v>
      </c>
      <c r="B54" s="276">
        <v>45</v>
      </c>
      <c r="C54" s="277" t="s">
        <v>143</v>
      </c>
      <c r="D54" s="278" t="s">
        <v>90</v>
      </c>
      <c r="E54" s="291" t="s">
        <v>194</v>
      </c>
      <c r="F54" s="279">
        <v>26</v>
      </c>
      <c r="G54" s="280">
        <v>32</v>
      </c>
      <c r="H54" s="92">
        <v>3</v>
      </c>
      <c r="I54" s="93">
        <v>4</v>
      </c>
      <c r="J54" s="93">
        <v>7</v>
      </c>
      <c r="K54" s="94">
        <v>2</v>
      </c>
      <c r="L54" s="15">
        <f>SUM(H54:$J54)</f>
        <v>14</v>
      </c>
      <c r="M54" s="207">
        <v>5</v>
      </c>
      <c r="N54" s="93">
        <v>2</v>
      </c>
      <c r="O54" s="93">
        <v>7</v>
      </c>
      <c r="P54" s="94">
        <v>2</v>
      </c>
      <c r="Q54" s="15">
        <f>SUM(M54:$O54)</f>
        <v>14</v>
      </c>
      <c r="R54" s="207">
        <v>3</v>
      </c>
      <c r="S54" s="93">
        <v>4</v>
      </c>
      <c r="T54" s="93">
        <v>10</v>
      </c>
      <c r="U54" s="94">
        <v>2</v>
      </c>
      <c r="V54" s="15">
        <f>SUM(R54:$T54)</f>
        <v>17</v>
      </c>
      <c r="W54" s="207">
        <v>3</v>
      </c>
      <c r="X54" s="93">
        <v>2</v>
      </c>
      <c r="Y54" s="93">
        <v>10</v>
      </c>
      <c r="Z54" s="94">
        <v>2</v>
      </c>
      <c r="AA54" s="15">
        <f>SUM(W54:$Y54)</f>
        <v>15</v>
      </c>
      <c r="AB54" s="17">
        <f t="shared" si="0"/>
        <v>60</v>
      </c>
      <c r="AC54" s="194"/>
    </row>
    <row r="55" spans="1:29" s="45" customFormat="1" ht="34.5" customHeight="1">
      <c r="A55" s="267"/>
      <c r="B55" s="111">
        <v>46</v>
      </c>
      <c r="C55" s="181" t="s">
        <v>174</v>
      </c>
      <c r="D55" s="182" t="s">
        <v>122</v>
      </c>
      <c r="E55" s="199" t="s">
        <v>225</v>
      </c>
      <c r="F55" s="234">
        <v>22</v>
      </c>
      <c r="G55" s="185">
        <v>27</v>
      </c>
      <c r="H55" s="92">
        <v>5</v>
      </c>
      <c r="I55" s="93">
        <v>4</v>
      </c>
      <c r="J55" s="93">
        <v>10</v>
      </c>
      <c r="K55" s="94">
        <v>3</v>
      </c>
      <c r="L55" s="15">
        <f>SUM(H55:$J55)</f>
        <v>19</v>
      </c>
      <c r="M55" s="207">
        <v>5</v>
      </c>
      <c r="N55" s="93">
        <v>2</v>
      </c>
      <c r="O55" s="93">
        <v>7</v>
      </c>
      <c r="P55" s="94">
        <v>2</v>
      </c>
      <c r="Q55" s="21">
        <f>SUM(M55:$O55)</f>
        <v>14</v>
      </c>
      <c r="R55" s="207">
        <v>5</v>
      </c>
      <c r="S55" s="93">
        <v>2</v>
      </c>
      <c r="T55" s="93">
        <v>7</v>
      </c>
      <c r="U55" s="94">
        <v>2</v>
      </c>
      <c r="V55" s="15">
        <f>SUM(R55:$T55)</f>
        <v>14</v>
      </c>
      <c r="W55" s="207">
        <v>3</v>
      </c>
      <c r="X55" s="93">
        <v>4</v>
      </c>
      <c r="Y55" s="93">
        <v>7</v>
      </c>
      <c r="Z55" s="94">
        <v>2</v>
      </c>
      <c r="AA55" s="15">
        <f>SUM(W55:$Y55)</f>
        <v>14</v>
      </c>
      <c r="AB55" s="17">
        <f>SUM(L55,Q55,V55,AA55)</f>
        <v>61</v>
      </c>
      <c r="AC55" s="194"/>
    </row>
    <row r="56" spans="1:29" s="45" customFormat="1" ht="34.5" customHeight="1">
      <c r="A56" s="267"/>
      <c r="B56" s="111">
        <v>47</v>
      </c>
      <c r="C56" s="181" t="s">
        <v>161</v>
      </c>
      <c r="D56" s="182" t="s">
        <v>109</v>
      </c>
      <c r="E56" s="199" t="s">
        <v>212</v>
      </c>
      <c r="F56" s="234">
        <v>47</v>
      </c>
      <c r="G56" s="185">
        <v>27</v>
      </c>
      <c r="H56" s="92">
        <v>3</v>
      </c>
      <c r="I56" s="93">
        <v>6</v>
      </c>
      <c r="J56" s="93">
        <v>10</v>
      </c>
      <c r="K56" s="94">
        <v>3</v>
      </c>
      <c r="L56" s="15">
        <f>SUM(H56:$J56)</f>
        <v>19</v>
      </c>
      <c r="M56" s="207">
        <v>8</v>
      </c>
      <c r="N56" s="93">
        <v>4</v>
      </c>
      <c r="O56" s="93">
        <v>10</v>
      </c>
      <c r="P56" s="94">
        <v>3</v>
      </c>
      <c r="Q56" s="21">
        <f>SUM(M56:$O56)</f>
        <v>22</v>
      </c>
      <c r="R56" s="207">
        <v>5</v>
      </c>
      <c r="S56" s="93">
        <v>2</v>
      </c>
      <c r="T56" s="93">
        <v>7</v>
      </c>
      <c r="U56" s="94">
        <v>2</v>
      </c>
      <c r="V56" s="15">
        <f>SUM(R56:$T56)</f>
        <v>14</v>
      </c>
      <c r="W56" s="207">
        <v>5</v>
      </c>
      <c r="X56" s="93">
        <v>2</v>
      </c>
      <c r="Y56" s="93">
        <v>7</v>
      </c>
      <c r="Z56" s="94">
        <v>2</v>
      </c>
      <c r="AA56" s="15">
        <f>SUM(W56:$Y56)</f>
        <v>14</v>
      </c>
      <c r="AB56" s="17">
        <f>SUM(L56,Q56,V56,AA56)</f>
        <v>69</v>
      </c>
      <c r="AC56" s="194"/>
    </row>
    <row r="57" spans="1:29" s="45" customFormat="1" ht="34.5" customHeight="1" thickBot="1">
      <c r="A57" s="268"/>
      <c r="B57" s="284">
        <v>48</v>
      </c>
      <c r="C57" s="270" t="s">
        <v>162</v>
      </c>
      <c r="D57" s="271" t="s">
        <v>110</v>
      </c>
      <c r="E57" s="286" t="s">
        <v>213</v>
      </c>
      <c r="F57" s="273">
        <v>6</v>
      </c>
      <c r="G57" s="274">
        <v>32</v>
      </c>
      <c r="H57" s="217">
        <v>8</v>
      </c>
      <c r="I57" s="218">
        <v>4</v>
      </c>
      <c r="J57" s="218">
        <v>7</v>
      </c>
      <c r="K57" s="218">
        <v>3</v>
      </c>
      <c r="L57" s="16">
        <f>SUM(H57:$J57)</f>
        <v>19</v>
      </c>
      <c r="M57" s="219">
        <v>5</v>
      </c>
      <c r="N57" s="218">
        <v>4</v>
      </c>
      <c r="O57" s="218">
        <v>10</v>
      </c>
      <c r="P57" s="218">
        <v>3</v>
      </c>
      <c r="Q57" s="16">
        <f>SUM(M57:$O57)</f>
        <v>19</v>
      </c>
      <c r="R57" s="219">
        <v>5</v>
      </c>
      <c r="S57" s="218">
        <v>4</v>
      </c>
      <c r="T57" s="218">
        <v>10</v>
      </c>
      <c r="U57" s="218">
        <v>2</v>
      </c>
      <c r="V57" s="16">
        <f>SUM(R57:$T57)</f>
        <v>19</v>
      </c>
      <c r="W57" s="219">
        <v>3</v>
      </c>
      <c r="X57" s="218">
        <v>4</v>
      </c>
      <c r="Y57" s="218">
        <v>10</v>
      </c>
      <c r="Z57" s="218">
        <v>3</v>
      </c>
      <c r="AA57" s="16">
        <f>SUM(W57:$Y57)</f>
        <v>17</v>
      </c>
      <c r="AB57" s="18">
        <f>SUM(L57,Q57,V57,AA57)</f>
        <v>74</v>
      </c>
      <c r="AC57" s="194">
        <v>1</v>
      </c>
    </row>
    <row r="58" spans="1:29" s="45" customFormat="1" ht="34.5" customHeight="1" thickTop="1">
      <c r="A58" s="275">
        <v>13</v>
      </c>
      <c r="B58" s="276">
        <v>49</v>
      </c>
      <c r="C58" s="277" t="s">
        <v>189</v>
      </c>
      <c r="D58" s="277" t="s">
        <v>137</v>
      </c>
      <c r="E58" s="292" t="s">
        <v>240</v>
      </c>
      <c r="F58" s="279">
        <v>16</v>
      </c>
      <c r="G58" s="280">
        <v>28</v>
      </c>
      <c r="H58" s="92">
        <v>5</v>
      </c>
      <c r="I58" s="93">
        <v>4</v>
      </c>
      <c r="J58" s="93">
        <v>10</v>
      </c>
      <c r="K58" s="94">
        <v>3</v>
      </c>
      <c r="L58" s="15">
        <f>SUM(H58:$J58)</f>
        <v>19</v>
      </c>
      <c r="M58" s="207">
        <v>8</v>
      </c>
      <c r="N58" s="93">
        <v>4</v>
      </c>
      <c r="O58" s="93">
        <v>10</v>
      </c>
      <c r="P58" s="94">
        <v>3</v>
      </c>
      <c r="Q58" s="15">
        <f>SUM(M58:$O58)</f>
        <v>22</v>
      </c>
      <c r="R58" s="207">
        <v>5</v>
      </c>
      <c r="S58" s="93">
        <v>2</v>
      </c>
      <c r="T58" s="93">
        <v>10</v>
      </c>
      <c r="U58" s="94">
        <v>2</v>
      </c>
      <c r="V58" s="15">
        <f>SUM(R58:$T58)</f>
        <v>17</v>
      </c>
      <c r="W58" s="207">
        <v>5</v>
      </c>
      <c r="X58" s="93">
        <v>4</v>
      </c>
      <c r="Y58" s="93">
        <v>10</v>
      </c>
      <c r="Z58" s="94">
        <v>3</v>
      </c>
      <c r="AA58" s="15">
        <f>SUM(W58:$Y58)</f>
        <v>19</v>
      </c>
      <c r="AB58" s="17">
        <f t="shared" si="0"/>
        <v>77</v>
      </c>
      <c r="AC58" s="194"/>
    </row>
    <row r="59" spans="1:28" ht="34.5" customHeight="1">
      <c r="A59" s="267"/>
      <c r="B59" s="180">
        <v>50</v>
      </c>
      <c r="C59" s="181" t="s">
        <v>177</v>
      </c>
      <c r="D59" s="182" t="s">
        <v>125</v>
      </c>
      <c r="E59" s="183" t="s">
        <v>228</v>
      </c>
      <c r="F59" s="234">
        <v>43</v>
      </c>
      <c r="G59" s="185">
        <v>27</v>
      </c>
      <c r="H59" s="92">
        <v>5</v>
      </c>
      <c r="I59" s="93">
        <v>2</v>
      </c>
      <c r="J59" s="93">
        <v>10</v>
      </c>
      <c r="K59" s="94">
        <v>3</v>
      </c>
      <c r="L59" s="15">
        <f>SUM(H59:$J59)</f>
        <v>17</v>
      </c>
      <c r="M59" s="207">
        <v>3</v>
      </c>
      <c r="N59" s="93">
        <v>2</v>
      </c>
      <c r="O59" s="93">
        <v>7</v>
      </c>
      <c r="P59" s="94">
        <v>3</v>
      </c>
      <c r="Q59" s="21">
        <f>SUM(M59:$O59)</f>
        <v>12</v>
      </c>
      <c r="R59" s="207">
        <v>3</v>
      </c>
      <c r="S59" s="93">
        <v>2</v>
      </c>
      <c r="T59" s="93">
        <v>10</v>
      </c>
      <c r="U59" s="94">
        <v>2</v>
      </c>
      <c r="V59" s="15">
        <f>SUM(R59:$T59)</f>
        <v>15</v>
      </c>
      <c r="W59" s="207">
        <v>5</v>
      </c>
      <c r="X59" s="93">
        <v>2</v>
      </c>
      <c r="Y59" s="93">
        <v>7</v>
      </c>
      <c r="Z59" s="94">
        <v>2</v>
      </c>
      <c r="AA59" s="15">
        <f>SUM(W59:$Y59)</f>
        <v>14</v>
      </c>
      <c r="AB59" s="17">
        <f t="shared" si="0"/>
        <v>58</v>
      </c>
    </row>
    <row r="60" spans="1:29" ht="34.5" customHeight="1">
      <c r="A60" s="267"/>
      <c r="B60" s="111">
        <v>51</v>
      </c>
      <c r="C60" s="181" t="s">
        <v>187</v>
      </c>
      <c r="D60" s="182" t="s">
        <v>135</v>
      </c>
      <c r="E60" s="199" t="s">
        <v>238</v>
      </c>
      <c r="F60" s="234">
        <v>13</v>
      </c>
      <c r="G60" s="185">
        <v>31</v>
      </c>
      <c r="H60" s="92">
        <v>8</v>
      </c>
      <c r="I60" s="93">
        <v>6</v>
      </c>
      <c r="J60" s="93">
        <v>10</v>
      </c>
      <c r="K60" s="94">
        <v>4</v>
      </c>
      <c r="L60" s="15">
        <f>SUM(H60:$J60)</f>
        <v>24</v>
      </c>
      <c r="M60" s="207">
        <v>8</v>
      </c>
      <c r="N60" s="93">
        <v>6</v>
      </c>
      <c r="O60" s="93">
        <v>10</v>
      </c>
      <c r="P60" s="94">
        <v>3</v>
      </c>
      <c r="Q60" s="21">
        <f>SUM(M60:$O60)</f>
        <v>24</v>
      </c>
      <c r="R60" s="207">
        <v>5</v>
      </c>
      <c r="S60" s="93">
        <v>4</v>
      </c>
      <c r="T60" s="93">
        <v>7</v>
      </c>
      <c r="U60" s="94">
        <v>2</v>
      </c>
      <c r="V60" s="15">
        <f>SUM(R60:$T60)</f>
        <v>16</v>
      </c>
      <c r="W60" s="207">
        <v>3</v>
      </c>
      <c r="X60" s="93">
        <v>4</v>
      </c>
      <c r="Y60" s="93">
        <v>10</v>
      </c>
      <c r="Z60" s="94">
        <v>3</v>
      </c>
      <c r="AA60" s="15">
        <f>SUM(W60:$Y60)</f>
        <v>17</v>
      </c>
      <c r="AB60" s="17">
        <f t="shared" si="0"/>
        <v>81</v>
      </c>
      <c r="AC60" s="293">
        <v>1</v>
      </c>
    </row>
    <row r="61" spans="1:28" ht="34.5" customHeight="1" thickBot="1">
      <c r="A61" s="268"/>
      <c r="B61" s="269">
        <v>52</v>
      </c>
      <c r="C61" s="270" t="s">
        <v>152</v>
      </c>
      <c r="D61" s="271" t="s">
        <v>100</v>
      </c>
      <c r="E61" s="214" t="s">
        <v>203</v>
      </c>
      <c r="F61" s="273">
        <v>30</v>
      </c>
      <c r="G61" s="274">
        <v>29</v>
      </c>
      <c r="H61" s="217">
        <v>3</v>
      </c>
      <c r="I61" s="218">
        <v>2</v>
      </c>
      <c r="J61" s="218">
        <v>10</v>
      </c>
      <c r="K61" s="218">
        <v>2</v>
      </c>
      <c r="L61" s="16">
        <f>SUM(H61:$J61)</f>
        <v>15</v>
      </c>
      <c r="M61" s="219">
        <v>5</v>
      </c>
      <c r="N61" s="218">
        <v>4</v>
      </c>
      <c r="O61" s="218">
        <v>10</v>
      </c>
      <c r="P61" s="218">
        <v>2</v>
      </c>
      <c r="Q61" s="16">
        <f>SUM(M61:$O61)</f>
        <v>19</v>
      </c>
      <c r="R61" s="219">
        <v>3</v>
      </c>
      <c r="S61" s="218">
        <v>4</v>
      </c>
      <c r="T61" s="218">
        <v>10</v>
      </c>
      <c r="U61" s="218">
        <v>2</v>
      </c>
      <c r="V61" s="16">
        <f>SUM(R61:$T61)</f>
        <v>17</v>
      </c>
      <c r="W61" s="219">
        <v>5</v>
      </c>
      <c r="X61" s="218">
        <v>2</v>
      </c>
      <c r="Y61" s="218">
        <v>10</v>
      </c>
      <c r="Z61" s="218">
        <v>3</v>
      </c>
      <c r="AA61" s="16">
        <f>SUM(W61:$Y61)</f>
        <v>17</v>
      </c>
      <c r="AB61" s="18">
        <f t="shared" si="0"/>
        <v>68</v>
      </c>
    </row>
    <row r="62" spans="1:28" ht="34.5" customHeight="1" thickBot="1" thickTop="1">
      <c r="A62" s="294"/>
      <c r="B62" s="295"/>
      <c r="C62" s="296"/>
      <c r="D62" s="296"/>
      <c r="E62" s="296"/>
      <c r="F62" s="297"/>
      <c r="G62" s="298"/>
      <c r="H62" s="299"/>
      <c r="I62" s="300"/>
      <c r="J62" s="300"/>
      <c r="K62" s="300"/>
      <c r="L62" s="19">
        <f>SUM(H62:J62)</f>
        <v>0</v>
      </c>
      <c r="M62" s="301"/>
      <c r="N62" s="300"/>
      <c r="O62" s="300"/>
      <c r="P62" s="300"/>
      <c r="Q62" s="19">
        <f>SUM(M62:O62)</f>
        <v>0</v>
      </c>
      <c r="R62" s="301"/>
      <c r="S62" s="300"/>
      <c r="T62" s="300"/>
      <c r="U62" s="300"/>
      <c r="V62" s="19">
        <f>SUM(R62:T62)</f>
        <v>0</v>
      </c>
      <c r="W62" s="301"/>
      <c r="X62" s="300"/>
      <c r="Y62" s="300"/>
      <c r="Z62" s="300"/>
      <c r="AA62" s="19">
        <f>SUM(W62:Y62)</f>
        <v>0</v>
      </c>
      <c r="AB62" s="20">
        <f>SUM(L62,Q62,V62,AA62)</f>
        <v>0</v>
      </c>
    </row>
    <row r="63" ht="34.5" customHeight="1"/>
    <row r="64" spans="2:5" ht="34.5" customHeight="1">
      <c r="B64" s="302"/>
      <c r="C64" s="303"/>
      <c r="D64" s="303"/>
      <c r="E64" s="303"/>
    </row>
    <row r="65" spans="2:5" ht="34.5" customHeight="1">
      <c r="B65" s="302"/>
      <c r="C65" s="303"/>
      <c r="D65" s="303"/>
      <c r="E65" s="303"/>
    </row>
    <row r="66" spans="2:5" ht="34.5" customHeight="1">
      <c r="B66" s="302"/>
      <c r="C66" s="303"/>
      <c r="D66" s="303"/>
      <c r="E66" s="303"/>
    </row>
    <row r="67" spans="2:5" ht="34.5" customHeight="1">
      <c r="B67" s="302"/>
      <c r="C67" s="303"/>
      <c r="D67" s="303"/>
      <c r="E67" s="303"/>
    </row>
    <row r="68" spans="2:5" ht="34.5" customHeight="1">
      <c r="B68" s="302"/>
      <c r="C68" s="303"/>
      <c r="D68" s="303"/>
      <c r="E68" s="303"/>
    </row>
    <row r="69" spans="2:5" ht="34.5" customHeight="1">
      <c r="B69" s="302"/>
      <c r="C69" s="303"/>
      <c r="D69" s="303"/>
      <c r="E69" s="303"/>
    </row>
    <row r="70" spans="2:5" ht="34.5" customHeight="1">
      <c r="B70" s="302"/>
      <c r="C70" s="303"/>
      <c r="D70" s="303"/>
      <c r="E70" s="303"/>
    </row>
    <row r="71" spans="2:5" ht="34.5" customHeight="1">
      <c r="B71" s="302"/>
      <c r="C71" s="303"/>
      <c r="D71" s="303"/>
      <c r="E71" s="303"/>
    </row>
    <row r="72" spans="2:5" ht="34.5" customHeight="1">
      <c r="B72" s="302"/>
      <c r="C72" s="303"/>
      <c r="D72" s="303"/>
      <c r="E72" s="303"/>
    </row>
    <row r="73" spans="2:5" ht="34.5" customHeight="1">
      <c r="B73" s="302"/>
      <c r="C73" s="303"/>
      <c r="D73" s="303"/>
      <c r="E73" s="303"/>
    </row>
    <row r="74" spans="2:5" ht="34.5" customHeight="1">
      <c r="B74" s="302"/>
      <c r="C74" s="303"/>
      <c r="D74" s="303"/>
      <c r="E74" s="303"/>
    </row>
    <row r="75" spans="2:5" ht="34.5" customHeight="1">
      <c r="B75" s="302"/>
      <c r="C75" s="303"/>
      <c r="D75" s="303"/>
      <c r="E75" s="303"/>
    </row>
    <row r="76" spans="2:5" ht="34.5" customHeight="1">
      <c r="B76" s="302"/>
      <c r="C76" s="303"/>
      <c r="D76" s="303"/>
      <c r="E76" s="303"/>
    </row>
    <row r="77" spans="2:5" ht="34.5" customHeight="1">
      <c r="B77" s="302"/>
      <c r="C77" s="303"/>
      <c r="D77" s="303"/>
      <c r="E77" s="303"/>
    </row>
    <row r="78" spans="2:5" ht="34.5" customHeight="1">
      <c r="B78" s="302"/>
      <c r="C78" s="303"/>
      <c r="D78" s="303"/>
      <c r="E78" s="303"/>
    </row>
    <row r="79" spans="2:5" ht="34.5" customHeight="1">
      <c r="B79" s="302"/>
      <c r="C79" s="303"/>
      <c r="D79" s="303"/>
      <c r="E79" s="303"/>
    </row>
    <row r="80" spans="2:5" ht="34.5" customHeight="1">
      <c r="B80" s="302"/>
      <c r="C80" s="303"/>
      <c r="D80" s="303"/>
      <c r="E80" s="303"/>
    </row>
    <row r="81" spans="2:5" ht="34.5" customHeight="1">
      <c r="B81" s="302"/>
      <c r="C81" s="303"/>
      <c r="D81" s="303"/>
      <c r="E81" s="303"/>
    </row>
    <row r="82" spans="2:5" ht="34.5" customHeight="1">
      <c r="B82" s="302"/>
      <c r="C82" s="303"/>
      <c r="D82" s="303"/>
      <c r="E82" s="303"/>
    </row>
    <row r="83" spans="2:5" ht="34.5" customHeight="1">
      <c r="B83" s="302"/>
      <c r="C83" s="303"/>
      <c r="D83" s="303"/>
      <c r="E83" s="303"/>
    </row>
    <row r="84" spans="2:5" ht="34.5" customHeight="1">
      <c r="B84" s="302"/>
      <c r="C84" s="303"/>
      <c r="D84" s="303"/>
      <c r="E84" s="303"/>
    </row>
    <row r="85" spans="2:5" ht="34.5" customHeight="1">
      <c r="B85" s="302"/>
      <c r="C85" s="303"/>
      <c r="D85" s="303"/>
      <c r="E85" s="303"/>
    </row>
    <row r="86" spans="2:5" ht="34.5" customHeight="1">
      <c r="B86" s="302"/>
      <c r="C86" s="303"/>
      <c r="D86" s="303"/>
      <c r="E86" s="303"/>
    </row>
    <row r="87" spans="2:5" ht="34.5" customHeight="1">
      <c r="B87" s="302"/>
      <c r="C87" s="303"/>
      <c r="D87" s="303"/>
      <c r="E87" s="303"/>
    </row>
    <row r="88" spans="2:5" ht="34.5" customHeight="1">
      <c r="B88" s="302"/>
      <c r="C88" s="303"/>
      <c r="D88" s="303"/>
      <c r="E88" s="303"/>
    </row>
    <row r="89" spans="2:5" ht="34.5" customHeight="1">
      <c r="B89" s="302"/>
      <c r="C89" s="303"/>
      <c r="D89" s="303"/>
      <c r="E89" s="303"/>
    </row>
    <row r="90" spans="2:5" ht="34.5" customHeight="1">
      <c r="B90" s="302"/>
      <c r="C90" s="303"/>
      <c r="D90" s="303"/>
      <c r="E90" s="303"/>
    </row>
    <row r="91" spans="2:5" ht="12.75">
      <c r="B91" s="302"/>
      <c r="C91" s="303"/>
      <c r="D91" s="303"/>
      <c r="E91" s="303"/>
    </row>
    <row r="92" spans="2:5" ht="12.75">
      <c r="B92" s="302"/>
      <c r="C92" s="303"/>
      <c r="D92" s="303"/>
      <c r="E92" s="303"/>
    </row>
    <row r="93" spans="2:5" ht="12.75">
      <c r="B93" s="302"/>
      <c r="C93" s="303"/>
      <c r="D93" s="303"/>
      <c r="E93" s="303"/>
    </row>
    <row r="94" spans="2:5" ht="12.75">
      <c r="B94" s="302"/>
      <c r="C94" s="303"/>
      <c r="D94" s="303"/>
      <c r="E94" s="303"/>
    </row>
    <row r="95" spans="2:5" ht="12.75">
      <c r="B95" s="302"/>
      <c r="C95" s="303"/>
      <c r="D95" s="303"/>
      <c r="E95" s="303"/>
    </row>
    <row r="96" spans="2:5" ht="12.75">
      <c r="B96" s="302"/>
      <c r="C96" s="303"/>
      <c r="D96" s="303"/>
      <c r="E96" s="303"/>
    </row>
    <row r="97" spans="2:5" ht="12.75">
      <c r="B97" s="302"/>
      <c r="C97" s="303"/>
      <c r="D97" s="303"/>
      <c r="E97" s="303"/>
    </row>
    <row r="98" spans="2:5" ht="12.75">
      <c r="B98" s="302"/>
      <c r="C98" s="303"/>
      <c r="D98" s="303"/>
      <c r="E98" s="303"/>
    </row>
    <row r="99" spans="2:5" ht="12.75">
      <c r="B99" s="302"/>
      <c r="C99" s="303"/>
      <c r="D99" s="303"/>
      <c r="E99" s="303"/>
    </row>
    <row r="100" spans="2:5" ht="12.75">
      <c r="B100" s="302"/>
      <c r="C100" s="303"/>
      <c r="D100" s="303"/>
      <c r="E100" s="303"/>
    </row>
    <row r="101" spans="2:5" ht="12.75">
      <c r="B101" s="302"/>
      <c r="C101" s="303"/>
      <c r="D101" s="303"/>
      <c r="E101" s="303"/>
    </row>
    <row r="102" spans="2:5" ht="12.75">
      <c r="B102" s="302"/>
      <c r="C102" s="303"/>
      <c r="D102" s="303"/>
      <c r="E102" s="303"/>
    </row>
    <row r="103" spans="2:5" ht="12.75">
      <c r="B103" s="302"/>
      <c r="C103" s="303"/>
      <c r="D103" s="303"/>
      <c r="E103" s="303"/>
    </row>
    <row r="104" spans="2:5" ht="12.75">
      <c r="B104" s="302"/>
      <c r="C104" s="303"/>
      <c r="D104" s="303"/>
      <c r="E104" s="303"/>
    </row>
    <row r="105" spans="2:5" ht="12.75">
      <c r="B105" s="302"/>
      <c r="C105" s="303"/>
      <c r="D105" s="303"/>
      <c r="E105" s="303"/>
    </row>
    <row r="106" spans="2:5" ht="12.75">
      <c r="B106" s="302"/>
      <c r="C106" s="303"/>
      <c r="D106" s="303"/>
      <c r="E106" s="303"/>
    </row>
    <row r="107" spans="2:5" ht="12.75">
      <c r="B107" s="302"/>
      <c r="C107" s="303"/>
      <c r="D107" s="303"/>
      <c r="E107" s="303"/>
    </row>
    <row r="108" spans="2:5" ht="12.75">
      <c r="B108" s="302"/>
      <c r="C108" s="303"/>
      <c r="D108" s="303"/>
      <c r="E108" s="303"/>
    </row>
    <row r="109" spans="2:5" ht="12.75">
      <c r="B109" s="302"/>
      <c r="C109" s="303"/>
      <c r="D109" s="303"/>
      <c r="E109" s="303"/>
    </row>
    <row r="110" spans="2:5" ht="12.75">
      <c r="B110" s="302"/>
      <c r="C110" s="303"/>
      <c r="D110" s="303"/>
      <c r="E110" s="303"/>
    </row>
    <row r="111" spans="2:5" ht="12.75">
      <c r="B111" s="302"/>
      <c r="C111" s="303"/>
      <c r="D111" s="303"/>
      <c r="E111" s="303"/>
    </row>
    <row r="112" spans="2:5" ht="12.75">
      <c r="B112" s="302"/>
      <c r="C112" s="303"/>
      <c r="D112" s="303"/>
      <c r="E112" s="303"/>
    </row>
    <row r="113" spans="2:5" ht="12.75">
      <c r="B113" s="302"/>
      <c r="C113" s="303"/>
      <c r="D113" s="303"/>
      <c r="E113" s="303"/>
    </row>
    <row r="114" spans="2:5" ht="12.75">
      <c r="B114" s="302"/>
      <c r="C114" s="303"/>
      <c r="D114" s="303"/>
      <c r="E114" s="303"/>
    </row>
    <row r="115" spans="2:5" ht="12.75">
      <c r="B115" s="302"/>
      <c r="C115" s="303"/>
      <c r="D115" s="303"/>
      <c r="E115" s="303"/>
    </row>
    <row r="116" spans="2:5" ht="12.75">
      <c r="B116" s="302"/>
      <c r="C116" s="303"/>
      <c r="D116" s="303"/>
      <c r="E116" s="303"/>
    </row>
    <row r="117" spans="2:5" ht="12.75">
      <c r="B117" s="302"/>
      <c r="C117" s="303"/>
      <c r="D117" s="303"/>
      <c r="E117" s="303"/>
    </row>
    <row r="118" spans="2:5" ht="12.75">
      <c r="B118" s="302"/>
      <c r="C118" s="303"/>
      <c r="D118" s="303"/>
      <c r="E118" s="303"/>
    </row>
    <row r="119" spans="2:5" ht="12.75">
      <c r="B119" s="302"/>
      <c r="C119" s="303"/>
      <c r="D119" s="303"/>
      <c r="E119" s="303"/>
    </row>
    <row r="120" spans="2:5" ht="12.75">
      <c r="B120" s="302"/>
      <c r="C120" s="303"/>
      <c r="D120" s="303"/>
      <c r="E120" s="303"/>
    </row>
    <row r="121" spans="2:5" ht="12.75">
      <c r="B121" s="302"/>
      <c r="C121" s="303"/>
      <c r="D121" s="303"/>
      <c r="E121" s="303"/>
    </row>
    <row r="122" spans="2:5" ht="12.75">
      <c r="B122" s="302"/>
      <c r="C122" s="303"/>
      <c r="D122" s="303"/>
      <c r="E122" s="303"/>
    </row>
    <row r="123" spans="2:5" ht="12.75">
      <c r="B123" s="302"/>
      <c r="C123" s="303"/>
      <c r="D123" s="303"/>
      <c r="E123" s="303"/>
    </row>
    <row r="124" spans="2:5" ht="12.75">
      <c r="B124" s="302"/>
      <c r="C124" s="303"/>
      <c r="D124" s="303"/>
      <c r="E124" s="303"/>
    </row>
    <row r="125" spans="2:5" ht="12.75">
      <c r="B125" s="302"/>
      <c r="C125" s="303"/>
      <c r="D125" s="303"/>
      <c r="E125" s="303"/>
    </row>
    <row r="126" spans="2:5" ht="12.75">
      <c r="B126" s="302"/>
      <c r="C126" s="303"/>
      <c r="D126" s="303"/>
      <c r="E126" s="303"/>
    </row>
    <row r="127" spans="2:5" ht="12.75">
      <c r="B127" s="302"/>
      <c r="C127" s="303"/>
      <c r="D127" s="303"/>
      <c r="E127" s="303"/>
    </row>
    <row r="128" spans="2:5" ht="12.75">
      <c r="B128" s="302"/>
      <c r="C128" s="303"/>
      <c r="D128" s="303"/>
      <c r="E128" s="303"/>
    </row>
    <row r="129" spans="2:5" ht="12.75">
      <c r="B129" s="302"/>
      <c r="C129" s="303"/>
      <c r="D129" s="303"/>
      <c r="E129" s="303"/>
    </row>
    <row r="130" spans="2:5" ht="12.75">
      <c r="B130" s="302"/>
      <c r="C130" s="303"/>
      <c r="D130" s="303"/>
      <c r="E130" s="303"/>
    </row>
    <row r="131" spans="2:5" ht="12.75">
      <c r="B131" s="302"/>
      <c r="C131" s="303"/>
      <c r="D131" s="303"/>
      <c r="E131" s="303"/>
    </row>
    <row r="132" spans="2:5" ht="12.75">
      <c r="B132" s="302"/>
      <c r="C132" s="303"/>
      <c r="D132" s="303"/>
      <c r="E132" s="303"/>
    </row>
    <row r="133" spans="2:5" ht="12.75">
      <c r="B133" s="302"/>
      <c r="C133" s="303"/>
      <c r="D133" s="303"/>
      <c r="E133" s="303"/>
    </row>
    <row r="134" spans="2:5" ht="12.75">
      <c r="B134" s="302"/>
      <c r="C134" s="303"/>
      <c r="D134" s="303"/>
      <c r="E134" s="303"/>
    </row>
    <row r="135" spans="2:5" ht="12.75">
      <c r="B135" s="302"/>
      <c r="C135" s="303"/>
      <c r="D135" s="303"/>
      <c r="E135" s="303"/>
    </row>
    <row r="136" spans="2:5" ht="12.75">
      <c r="B136" s="302"/>
      <c r="C136" s="303"/>
      <c r="D136" s="303"/>
      <c r="E136" s="303"/>
    </row>
    <row r="137" spans="2:5" ht="12.75">
      <c r="B137" s="302"/>
      <c r="C137" s="303"/>
      <c r="D137" s="303"/>
      <c r="E137" s="303"/>
    </row>
    <row r="138" spans="2:5" ht="12.75">
      <c r="B138" s="302"/>
      <c r="C138" s="303"/>
      <c r="D138" s="303"/>
      <c r="E138" s="303"/>
    </row>
    <row r="139" spans="2:5" ht="12.75">
      <c r="B139" s="302"/>
      <c r="C139" s="303"/>
      <c r="D139" s="303"/>
      <c r="E139" s="303"/>
    </row>
    <row r="140" spans="2:5" ht="12.75">
      <c r="B140" s="302"/>
      <c r="C140" s="303"/>
      <c r="D140" s="303"/>
      <c r="E140" s="303"/>
    </row>
    <row r="141" spans="2:5" ht="12.75">
      <c r="B141" s="302"/>
      <c r="C141" s="303"/>
      <c r="D141" s="303"/>
      <c r="E141" s="303"/>
    </row>
    <row r="142" spans="2:5" ht="12.75">
      <c r="B142" s="302"/>
      <c r="C142" s="303"/>
      <c r="D142" s="303"/>
      <c r="E142" s="303"/>
    </row>
    <row r="143" spans="2:5" ht="12.75">
      <c r="B143" s="302"/>
      <c r="C143" s="303"/>
      <c r="D143" s="303"/>
      <c r="E143" s="303"/>
    </row>
    <row r="144" spans="2:5" ht="12.75">
      <c r="B144" s="302"/>
      <c r="C144" s="303"/>
      <c r="D144" s="303"/>
      <c r="E144" s="303"/>
    </row>
    <row r="145" spans="2:5" ht="12.75">
      <c r="B145" s="302"/>
      <c r="C145" s="303"/>
      <c r="D145" s="303"/>
      <c r="E145" s="303"/>
    </row>
    <row r="146" spans="2:5" ht="12.75">
      <c r="B146" s="302"/>
      <c r="C146" s="303"/>
      <c r="D146" s="303"/>
      <c r="E146" s="303"/>
    </row>
    <row r="147" spans="2:5" ht="12.75">
      <c r="B147" s="302"/>
      <c r="C147" s="303"/>
      <c r="D147" s="303"/>
      <c r="E147" s="303"/>
    </row>
    <row r="148" spans="2:5" ht="12.75">
      <c r="B148" s="302"/>
      <c r="C148" s="303"/>
      <c r="D148" s="303"/>
      <c r="E148" s="303"/>
    </row>
    <row r="149" spans="2:5" ht="12.75">
      <c r="B149" s="302"/>
      <c r="C149" s="303"/>
      <c r="D149" s="303"/>
      <c r="E149" s="303"/>
    </row>
    <row r="150" spans="2:5" ht="12.75">
      <c r="B150" s="302"/>
      <c r="C150" s="303"/>
      <c r="D150" s="303"/>
      <c r="E150" s="303"/>
    </row>
    <row r="151" spans="2:5" ht="12.75">
      <c r="B151" s="302"/>
      <c r="C151" s="303"/>
      <c r="D151" s="303"/>
      <c r="E151" s="303"/>
    </row>
    <row r="152" spans="2:5" ht="12.75">
      <c r="B152" s="302"/>
      <c r="C152" s="303"/>
      <c r="D152" s="303"/>
      <c r="E152" s="303"/>
    </row>
    <row r="153" spans="2:5" ht="12.75">
      <c r="B153" s="302"/>
      <c r="C153" s="303"/>
      <c r="D153" s="303"/>
      <c r="E153" s="303"/>
    </row>
    <row r="154" spans="2:5" ht="12.75">
      <c r="B154" s="302"/>
      <c r="C154" s="303"/>
      <c r="D154" s="303"/>
      <c r="E154" s="303"/>
    </row>
    <row r="155" spans="2:5" ht="12.75">
      <c r="B155" s="302"/>
      <c r="C155" s="303"/>
      <c r="D155" s="303"/>
      <c r="E155" s="303"/>
    </row>
    <row r="156" spans="2:5" ht="12.75">
      <c r="B156" s="302"/>
      <c r="C156" s="303"/>
      <c r="D156" s="303"/>
      <c r="E156" s="303"/>
    </row>
    <row r="157" spans="2:5" ht="12.75">
      <c r="B157" s="302"/>
      <c r="C157" s="303"/>
      <c r="D157" s="303"/>
      <c r="E157" s="303"/>
    </row>
    <row r="158" spans="2:5" ht="12.75">
      <c r="B158" s="302"/>
      <c r="C158" s="303"/>
      <c r="D158" s="303"/>
      <c r="E158" s="303"/>
    </row>
    <row r="159" spans="2:5" ht="12.75">
      <c r="B159" s="302"/>
      <c r="C159" s="303"/>
      <c r="D159" s="303"/>
      <c r="E159" s="303"/>
    </row>
    <row r="160" spans="2:5" ht="12.75">
      <c r="B160" s="302"/>
      <c r="C160" s="303"/>
      <c r="D160" s="303"/>
      <c r="E160" s="303"/>
    </row>
    <row r="161" spans="2:5" ht="12.75">
      <c r="B161" s="302"/>
      <c r="C161" s="303"/>
      <c r="D161" s="303"/>
      <c r="E161" s="303"/>
    </row>
    <row r="162" spans="2:5" ht="12.75">
      <c r="B162" s="302"/>
      <c r="C162" s="303"/>
      <c r="D162" s="303"/>
      <c r="E162" s="303"/>
    </row>
  </sheetData>
  <sheetProtection password="86FF" sheet="1"/>
  <mergeCells count="27">
    <mergeCell ref="A22:A25"/>
    <mergeCell ref="A26:A29"/>
    <mergeCell ref="A58:A61"/>
    <mergeCell ref="A30:A33"/>
    <mergeCell ref="A34:A37"/>
    <mergeCell ref="A38:A41"/>
    <mergeCell ref="A42:A45"/>
    <mergeCell ref="A46:A49"/>
    <mergeCell ref="A50:A53"/>
    <mergeCell ref="A54:A57"/>
    <mergeCell ref="A7:A9"/>
    <mergeCell ref="A10:A13"/>
    <mergeCell ref="A14:A17"/>
    <mergeCell ref="A18:A21"/>
    <mergeCell ref="B7:B9"/>
    <mergeCell ref="C7:C9"/>
    <mergeCell ref="D7:D9"/>
    <mergeCell ref="F7:F9"/>
    <mergeCell ref="E7:E9"/>
    <mergeCell ref="G6:AB6"/>
    <mergeCell ref="H8:L8"/>
    <mergeCell ref="M8:Q8"/>
    <mergeCell ref="R8:V8"/>
    <mergeCell ref="W8:AA8"/>
    <mergeCell ref="AB7:AB9"/>
    <mergeCell ref="H7:AA7"/>
    <mergeCell ref="G7:G9"/>
  </mergeCells>
  <dataValidations count="5">
    <dataValidation type="decimal" allowBlank="1" showInputMessage="1" showErrorMessage="1" promptTitle="Appearance" prompt="Good = 3&#10;Very Good = 5&#10;Excellent = 8" sqref="H10:H61 W10:W61 R10:R61 M10:M61">
      <formula1>3</formula1>
      <formula2>8</formula2>
    </dataValidation>
    <dataValidation type="decimal" allowBlank="1" showInputMessage="1" showErrorMessage="1" promptTitle="Aroma" prompt="Good = 2&#10;Very Good = 4&#10;Excellent = 6" sqref="I10:I61 X10:X61 S10:S61 N10:N61">
      <formula1>2</formula1>
      <formula2>6</formula2>
    </dataValidation>
    <dataValidation type="decimal" allowBlank="1" showInputMessage="1" showErrorMessage="1" promptTitle="Taste" prompt="Good = 7&#10;Very Good = 10&#10;Excellent = 15" sqref="J10:J61 Y10:Y61 T10:T61 O10:O61">
      <formula1>7</formula1>
      <formula2>15</formula2>
    </dataValidation>
    <dataValidation type="decimal" allowBlank="1" showInputMessage="1" showErrorMessage="1" promptTitle="Impression" prompt="Use only when there is a tie;&#10;&#10;Fair = 1&#10;Good = 2&#10;Very Good = 3&#10;Excellent = 4" errorTitle="Impression" error="You have either entered too low or too high a value" sqref="K10:K61 Z10:Z61 U10:U61 P10:P61">
      <formula1>1</formula1>
      <formula2>4</formula2>
    </dataValidation>
    <dataValidation type="decimal" allowBlank="1" showInputMessage="1" showErrorMessage="1" promptTitle="Technical" prompt="This is independent score, and has no bearing to the taste section." sqref="G10:G62">
      <formula1>1</formula1>
      <formula2>32</formula2>
    </dataValidation>
  </dataValidations>
  <printOptions horizontalCentered="1"/>
  <pageMargins left="0.1968503937007874" right="0.1968503937007874" top="0.33" bottom="0.3937007874015748" header="0.21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BF56"/>
  <sheetViews>
    <sheetView zoomScale="75" zoomScaleNormal="75" zoomScalePageLayoutView="0" workbookViewId="0" topLeftCell="A4">
      <pane xSplit="5" ySplit="5" topLeftCell="AU9" activePane="bottomRight" state="frozen"/>
      <selection pane="topLeft" activeCell="A4" sqref="A4"/>
      <selection pane="topRight" activeCell="F4" sqref="F4"/>
      <selection pane="bottomLeft" activeCell="A9" sqref="A9"/>
      <selection pane="bottomRight" activeCell="AW13" sqref="AW13"/>
    </sheetView>
  </sheetViews>
  <sheetFormatPr defaultColWidth="9.140625" defaultRowHeight="12.75"/>
  <cols>
    <col min="1" max="1" width="6.00390625" style="134" customWidth="1"/>
    <col min="2" max="2" width="30.421875" style="134" bestFit="1" customWidth="1"/>
    <col min="3" max="3" width="22.421875" style="134" bestFit="1" customWidth="1"/>
    <col min="4" max="4" width="29.00390625" style="134" customWidth="1"/>
    <col min="5" max="5" width="13.00390625" style="134" customWidth="1"/>
    <col min="6" max="30" width="9.57421875" style="134" customWidth="1"/>
    <col min="31" max="31" width="18.57421875" style="3" customWidth="1"/>
    <col min="32" max="36" width="9.57421875" style="3" customWidth="1"/>
    <col min="37" max="37" width="9.57421875" style="25" customWidth="1"/>
    <col min="38" max="44" width="9.57421875" style="3" customWidth="1"/>
    <col min="45" max="45" width="9.57421875" style="25" customWidth="1"/>
    <col min="46" max="52" width="9.57421875" style="3" customWidth="1"/>
    <col min="53" max="53" width="9.57421875" style="25" customWidth="1"/>
    <col min="54" max="55" width="9.57421875" style="3" customWidth="1"/>
    <col min="56" max="56" width="18.57421875" style="3" customWidth="1"/>
    <col min="57" max="57" width="18.57421875" style="134" customWidth="1"/>
    <col min="58" max="58" width="9.8515625" style="134" bestFit="1" customWidth="1"/>
    <col min="59" max="16384" width="9.140625" style="134" customWidth="1"/>
  </cols>
  <sheetData>
    <row r="1" spans="1:58" s="40" customFormat="1" ht="27.75">
      <c r="A1" s="39"/>
      <c r="B1" s="39"/>
      <c r="C1" s="39"/>
      <c r="E1" s="39"/>
      <c r="AE1" s="1"/>
      <c r="AF1" s="1"/>
      <c r="AG1" s="1"/>
      <c r="AH1" s="1"/>
      <c r="AI1" s="1"/>
      <c r="AJ1" s="1"/>
      <c r="AK1" s="41"/>
      <c r="AL1" s="1"/>
      <c r="AM1" s="1"/>
      <c r="AN1" s="1"/>
      <c r="AO1" s="1"/>
      <c r="AP1" s="1"/>
      <c r="AQ1" s="1"/>
      <c r="AR1" s="1"/>
      <c r="AS1" s="41"/>
      <c r="AT1" s="1"/>
      <c r="AU1" s="1"/>
      <c r="AV1" s="1"/>
      <c r="AW1" s="1"/>
      <c r="AX1" s="1"/>
      <c r="AY1" s="1"/>
      <c r="AZ1" s="1"/>
      <c r="BA1" s="41"/>
      <c r="BB1" s="1"/>
      <c r="BC1" s="1"/>
      <c r="BD1" s="1"/>
      <c r="BF1" s="42" t="s">
        <v>30</v>
      </c>
    </row>
    <row r="2" spans="1:58" s="40" customFormat="1" ht="27.75">
      <c r="A2" s="39"/>
      <c r="B2" s="39"/>
      <c r="C2" s="39"/>
      <c r="E2" s="39"/>
      <c r="AE2" s="1"/>
      <c r="AF2" s="1"/>
      <c r="AG2" s="1"/>
      <c r="AH2" s="1"/>
      <c r="AI2" s="1"/>
      <c r="AJ2" s="1"/>
      <c r="AK2" s="41"/>
      <c r="AL2" s="1"/>
      <c r="AM2" s="1"/>
      <c r="AN2" s="1"/>
      <c r="AO2" s="1"/>
      <c r="AP2" s="1"/>
      <c r="AQ2" s="1"/>
      <c r="AR2" s="1"/>
      <c r="AS2" s="41"/>
      <c r="AT2" s="1"/>
      <c r="AU2" s="1"/>
      <c r="AV2" s="1"/>
      <c r="AW2" s="1"/>
      <c r="AX2" s="1"/>
      <c r="AY2" s="1"/>
      <c r="AZ2" s="1"/>
      <c r="BA2" s="41"/>
      <c r="BB2" s="1"/>
      <c r="BC2" s="1"/>
      <c r="BD2" s="1"/>
      <c r="BF2" s="42" t="s">
        <v>31</v>
      </c>
    </row>
    <row r="3" spans="31:58" s="40" customFormat="1" ht="35.25">
      <c r="AE3" s="2"/>
      <c r="AF3" s="1"/>
      <c r="AG3" s="1"/>
      <c r="AH3" s="1"/>
      <c r="AI3" s="1"/>
      <c r="AJ3" s="1"/>
      <c r="AK3" s="41"/>
      <c r="AL3" s="1"/>
      <c r="AM3" s="1"/>
      <c r="AN3" s="1"/>
      <c r="AO3" s="1"/>
      <c r="AP3" s="1"/>
      <c r="AQ3" s="1"/>
      <c r="AR3" s="1"/>
      <c r="AS3" s="41"/>
      <c r="AT3" s="1"/>
      <c r="AU3" s="1"/>
      <c r="AV3" s="1"/>
      <c r="AW3" s="1"/>
      <c r="AX3" s="1"/>
      <c r="AY3" s="1"/>
      <c r="AZ3" s="1"/>
      <c r="BA3" s="41"/>
      <c r="BB3" s="1"/>
      <c r="BC3" s="1"/>
      <c r="BD3" s="2"/>
      <c r="BF3" s="42" t="s">
        <v>28</v>
      </c>
    </row>
    <row r="4" spans="31:58" s="40" customFormat="1" ht="35.25">
      <c r="AE4" s="2"/>
      <c r="AF4" s="1"/>
      <c r="AG4" s="1"/>
      <c r="AH4" s="1"/>
      <c r="AI4" s="1"/>
      <c r="AJ4" s="1"/>
      <c r="AK4" s="41"/>
      <c r="AL4" s="1"/>
      <c r="AM4" s="1"/>
      <c r="AN4" s="1"/>
      <c r="AO4" s="1"/>
      <c r="AP4" s="1"/>
      <c r="AQ4" s="1"/>
      <c r="AR4" s="1"/>
      <c r="AS4" s="41"/>
      <c r="AT4" s="1"/>
      <c r="AU4" s="1"/>
      <c r="AV4" s="1"/>
      <c r="AW4" s="1"/>
      <c r="AX4" s="1"/>
      <c r="AY4" s="1"/>
      <c r="AZ4" s="1"/>
      <c r="BA4" s="41"/>
      <c r="BB4" s="1"/>
      <c r="BC4" s="1"/>
      <c r="BD4" s="2"/>
      <c r="BF4" s="43" t="s">
        <v>29</v>
      </c>
    </row>
    <row r="5" spans="1:57" s="45" customFormat="1" ht="15" customHeight="1" thickBot="1">
      <c r="A5" s="44"/>
      <c r="B5" s="44"/>
      <c r="C5" s="44"/>
      <c r="E5" s="44"/>
      <c r="AE5" s="2"/>
      <c r="AF5" s="46"/>
      <c r="AG5" s="46"/>
      <c r="AH5" s="46"/>
      <c r="AI5" s="46"/>
      <c r="AJ5" s="46"/>
      <c r="AK5" s="47"/>
      <c r="AL5" s="46"/>
      <c r="AM5" s="46"/>
      <c r="AN5" s="46"/>
      <c r="AO5" s="46"/>
      <c r="AP5" s="46"/>
      <c r="AQ5" s="46"/>
      <c r="AR5" s="46"/>
      <c r="AS5" s="47"/>
      <c r="AT5" s="46"/>
      <c r="AU5" s="46"/>
      <c r="AV5" s="46"/>
      <c r="AW5" s="46"/>
      <c r="AX5" s="46"/>
      <c r="AY5" s="46"/>
      <c r="AZ5" s="46"/>
      <c r="BA5" s="47"/>
      <c r="BB5" s="46"/>
      <c r="BC5" s="46"/>
      <c r="BD5" s="2"/>
      <c r="BE5" s="48"/>
    </row>
    <row r="6" spans="1:58" s="59" customFormat="1" ht="29.25" customHeight="1">
      <c r="A6" s="49" t="s">
        <v>0</v>
      </c>
      <c r="B6" s="50" t="s">
        <v>9</v>
      </c>
      <c r="C6" s="50" t="s">
        <v>14</v>
      </c>
      <c r="D6" s="50" t="s">
        <v>10</v>
      </c>
      <c r="E6" s="51" t="s">
        <v>15</v>
      </c>
      <c r="F6" s="52" t="s">
        <v>18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32" t="s">
        <v>19</v>
      </c>
      <c r="AF6" s="54" t="s">
        <v>5</v>
      </c>
      <c r="AG6" s="55"/>
      <c r="AH6" s="55"/>
      <c r="AI6" s="55"/>
      <c r="AJ6" s="55"/>
      <c r="AK6" s="55"/>
      <c r="AL6" s="55"/>
      <c r="AM6" s="55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32" t="s">
        <v>20</v>
      </c>
      <c r="BE6" s="57" t="s">
        <v>13</v>
      </c>
      <c r="BF6" s="58" t="s">
        <v>8</v>
      </c>
    </row>
    <row r="7" spans="1:58" s="59" customFormat="1" ht="29.25" customHeight="1" thickBot="1">
      <c r="A7" s="60"/>
      <c r="B7" s="61"/>
      <c r="C7" s="61"/>
      <c r="D7" s="61"/>
      <c r="E7" s="62"/>
      <c r="F7" s="63" t="s">
        <v>1</v>
      </c>
      <c r="G7" s="64"/>
      <c r="H7" s="64"/>
      <c r="I7" s="64"/>
      <c r="J7" s="65"/>
      <c r="K7" s="66" t="s">
        <v>2</v>
      </c>
      <c r="L7" s="64"/>
      <c r="M7" s="64"/>
      <c r="N7" s="64"/>
      <c r="O7" s="64"/>
      <c r="P7" s="66" t="s">
        <v>3</v>
      </c>
      <c r="Q7" s="64"/>
      <c r="R7" s="64"/>
      <c r="S7" s="64"/>
      <c r="T7" s="64"/>
      <c r="U7" s="66" t="s">
        <v>4</v>
      </c>
      <c r="V7" s="64"/>
      <c r="W7" s="64"/>
      <c r="X7" s="64"/>
      <c r="Y7" s="64"/>
      <c r="Z7" s="66" t="s">
        <v>7</v>
      </c>
      <c r="AA7" s="64"/>
      <c r="AB7" s="64"/>
      <c r="AC7" s="64"/>
      <c r="AD7" s="64"/>
      <c r="AE7" s="35"/>
      <c r="AF7" s="67" t="s">
        <v>1</v>
      </c>
      <c r="AG7" s="68"/>
      <c r="AH7" s="68"/>
      <c r="AI7" s="68"/>
      <c r="AJ7" s="68"/>
      <c r="AK7" s="68"/>
      <c r="AL7" s="68"/>
      <c r="AM7" s="69"/>
      <c r="AN7" s="70" t="s">
        <v>2</v>
      </c>
      <c r="AO7" s="71"/>
      <c r="AP7" s="71"/>
      <c r="AQ7" s="71"/>
      <c r="AR7" s="71"/>
      <c r="AS7" s="71"/>
      <c r="AT7" s="71"/>
      <c r="AU7" s="71"/>
      <c r="AV7" s="72" t="s">
        <v>3</v>
      </c>
      <c r="AW7" s="71"/>
      <c r="AX7" s="71"/>
      <c r="AY7" s="71"/>
      <c r="AZ7" s="71"/>
      <c r="BA7" s="71"/>
      <c r="BB7" s="71"/>
      <c r="BC7" s="73"/>
      <c r="BD7" s="33"/>
      <c r="BE7" s="74"/>
      <c r="BF7" s="75"/>
    </row>
    <row r="8" spans="1:58" s="45" customFormat="1" ht="137.25">
      <c r="A8" s="60"/>
      <c r="B8" s="61"/>
      <c r="C8" s="61"/>
      <c r="D8" s="76"/>
      <c r="E8" s="77"/>
      <c r="F8" s="78" t="s">
        <v>33</v>
      </c>
      <c r="G8" s="79" t="s">
        <v>34</v>
      </c>
      <c r="H8" s="80" t="s">
        <v>35</v>
      </c>
      <c r="I8" s="81" t="s">
        <v>36</v>
      </c>
      <c r="J8" s="6" t="s">
        <v>6</v>
      </c>
      <c r="K8" s="78" t="s">
        <v>33</v>
      </c>
      <c r="L8" s="79" t="s">
        <v>34</v>
      </c>
      <c r="M8" s="80" t="s">
        <v>35</v>
      </c>
      <c r="N8" s="81" t="s">
        <v>36</v>
      </c>
      <c r="O8" s="6" t="s">
        <v>6</v>
      </c>
      <c r="P8" s="78" t="s">
        <v>33</v>
      </c>
      <c r="Q8" s="79" t="s">
        <v>34</v>
      </c>
      <c r="R8" s="80" t="s">
        <v>35</v>
      </c>
      <c r="S8" s="81" t="s">
        <v>36</v>
      </c>
      <c r="T8" s="6" t="s">
        <v>6</v>
      </c>
      <c r="U8" s="78" t="s">
        <v>33</v>
      </c>
      <c r="V8" s="79" t="s">
        <v>34</v>
      </c>
      <c r="W8" s="80" t="s">
        <v>35</v>
      </c>
      <c r="X8" s="81" t="s">
        <v>36</v>
      </c>
      <c r="Y8" s="7" t="s">
        <v>6</v>
      </c>
      <c r="Z8" s="78" t="s">
        <v>33</v>
      </c>
      <c r="AA8" s="79" t="s">
        <v>34</v>
      </c>
      <c r="AB8" s="80" t="s">
        <v>35</v>
      </c>
      <c r="AC8" s="81" t="s">
        <v>36</v>
      </c>
      <c r="AD8" s="7" t="s">
        <v>6</v>
      </c>
      <c r="AE8" s="34"/>
      <c r="AF8" s="82" t="s">
        <v>37</v>
      </c>
      <c r="AG8" s="83" t="s">
        <v>38</v>
      </c>
      <c r="AH8" s="83" t="s">
        <v>39</v>
      </c>
      <c r="AI8" s="83" t="s">
        <v>40</v>
      </c>
      <c r="AJ8" s="83" t="s">
        <v>41</v>
      </c>
      <c r="AK8" s="24" t="s">
        <v>42</v>
      </c>
      <c r="AL8" s="84" t="s">
        <v>285</v>
      </c>
      <c r="AM8" s="6" t="s">
        <v>43</v>
      </c>
      <c r="AN8" s="82" t="s">
        <v>37</v>
      </c>
      <c r="AO8" s="83" t="s">
        <v>38</v>
      </c>
      <c r="AP8" s="83" t="s">
        <v>39</v>
      </c>
      <c r="AQ8" s="83" t="s">
        <v>40</v>
      </c>
      <c r="AR8" s="83" t="s">
        <v>41</v>
      </c>
      <c r="AS8" s="24" t="s">
        <v>42</v>
      </c>
      <c r="AT8" s="84" t="s">
        <v>285</v>
      </c>
      <c r="AU8" s="6" t="s">
        <v>43</v>
      </c>
      <c r="AV8" s="82" t="s">
        <v>37</v>
      </c>
      <c r="AW8" s="83" t="s">
        <v>38</v>
      </c>
      <c r="AX8" s="83" t="s">
        <v>39</v>
      </c>
      <c r="AY8" s="83" t="s">
        <v>40</v>
      </c>
      <c r="AZ8" s="83" t="s">
        <v>41</v>
      </c>
      <c r="BA8" s="24" t="s">
        <v>42</v>
      </c>
      <c r="BB8" s="84" t="s">
        <v>285</v>
      </c>
      <c r="BC8" s="6" t="s">
        <v>43</v>
      </c>
      <c r="BD8" s="34"/>
      <c r="BE8" s="85"/>
      <c r="BF8" s="86"/>
    </row>
    <row r="9" spans="1:58" s="45" customFormat="1" ht="33.75" customHeight="1">
      <c r="A9" s="87">
        <v>46</v>
      </c>
      <c r="B9" s="88" t="s">
        <v>86</v>
      </c>
      <c r="C9" s="89" t="s">
        <v>137</v>
      </c>
      <c r="D9" s="90" t="s">
        <v>284</v>
      </c>
      <c r="E9" s="91">
        <v>13</v>
      </c>
      <c r="F9" s="92">
        <v>39</v>
      </c>
      <c r="G9" s="93">
        <v>59</v>
      </c>
      <c r="H9" s="94">
        <v>33</v>
      </c>
      <c r="I9" s="95">
        <v>2.5</v>
      </c>
      <c r="J9" s="4">
        <f aca="true" t="shared" si="0" ref="J9:J56">$F9+$G9+$H9-$I9</f>
        <v>128.5</v>
      </c>
      <c r="K9" s="92">
        <v>32</v>
      </c>
      <c r="L9" s="93">
        <v>55</v>
      </c>
      <c r="M9" s="94">
        <v>39</v>
      </c>
      <c r="N9" s="95">
        <v>2.5</v>
      </c>
      <c r="O9" s="4">
        <f aca="true" t="shared" si="1" ref="O9:O56">$K9+$L9+$M9-$N9</f>
        <v>123.5</v>
      </c>
      <c r="P9" s="92">
        <v>48</v>
      </c>
      <c r="Q9" s="93">
        <v>90</v>
      </c>
      <c r="R9" s="94">
        <v>45</v>
      </c>
      <c r="S9" s="95">
        <v>2.5</v>
      </c>
      <c r="T9" s="4">
        <f aca="true" t="shared" si="2" ref="T9:T56">$P9+$Q9+$R9-$S9</f>
        <v>180.5</v>
      </c>
      <c r="U9" s="92">
        <v>32</v>
      </c>
      <c r="V9" s="93">
        <v>42</v>
      </c>
      <c r="W9" s="94">
        <v>20</v>
      </c>
      <c r="X9" s="95">
        <v>2.5</v>
      </c>
      <c r="Y9" s="5">
        <f aca="true" t="shared" si="3" ref="Y9:Y56">$U9+$V9+$W9-$X9</f>
        <v>91.5</v>
      </c>
      <c r="Z9" s="92">
        <v>45</v>
      </c>
      <c r="AA9" s="93">
        <v>85</v>
      </c>
      <c r="AB9" s="94">
        <v>45</v>
      </c>
      <c r="AC9" s="95">
        <v>2.5</v>
      </c>
      <c r="AD9" s="5">
        <f aca="true" t="shared" si="4" ref="AD9:AD56">$Z9+$AA9+$AB9-$AC9</f>
        <v>172.5</v>
      </c>
      <c r="AE9" s="8">
        <f aca="true" t="shared" si="5" ref="AE9:AE56">$J9+$O9+$T9+$Y9+$AD9</f>
        <v>696.5</v>
      </c>
      <c r="AF9" s="96">
        <v>25</v>
      </c>
      <c r="AG9" s="97">
        <v>14</v>
      </c>
      <c r="AH9" s="97">
        <v>16</v>
      </c>
      <c r="AI9" s="97">
        <v>10</v>
      </c>
      <c r="AJ9" s="97">
        <v>5</v>
      </c>
      <c r="AK9" s="22"/>
      <c r="AL9" s="98">
        <v>20</v>
      </c>
      <c r="AM9" s="4">
        <f aca="true" t="shared" si="6" ref="AM9:AM56">SUM($AF9:$AL9)</f>
        <v>90</v>
      </c>
      <c r="AN9" s="96">
        <v>25</v>
      </c>
      <c r="AO9" s="97">
        <v>10</v>
      </c>
      <c r="AP9" s="97">
        <v>10</v>
      </c>
      <c r="AQ9" s="97">
        <v>10</v>
      </c>
      <c r="AR9" s="97">
        <v>10</v>
      </c>
      <c r="AS9" s="22"/>
      <c r="AT9" s="98">
        <v>20</v>
      </c>
      <c r="AU9" s="4">
        <f aca="true" t="shared" si="7" ref="AU9:AU56">SUM($AN9:$AT9)</f>
        <v>85</v>
      </c>
      <c r="AV9" s="96">
        <v>30</v>
      </c>
      <c r="AW9" s="97">
        <v>12</v>
      </c>
      <c r="AX9" s="97">
        <v>16</v>
      </c>
      <c r="AY9" s="97">
        <v>10</v>
      </c>
      <c r="AZ9" s="97">
        <v>10</v>
      </c>
      <c r="BA9" s="22"/>
      <c r="BB9" s="98">
        <v>20</v>
      </c>
      <c r="BC9" s="4">
        <f aca="true" t="shared" si="8" ref="BC9:BC56">SUM($AV9:$BB9)</f>
        <v>98</v>
      </c>
      <c r="BD9" s="8">
        <f aca="true" t="shared" si="9" ref="BD9:BD56">$AM9+$AU9+$BC9</f>
        <v>273</v>
      </c>
      <c r="BE9" s="137">
        <f aca="true" t="shared" si="10" ref="BE9:BE56">$AE9+$BD9</f>
        <v>969.5</v>
      </c>
      <c r="BF9" s="243" t="s">
        <v>293</v>
      </c>
    </row>
    <row r="10" spans="1:58" s="45" customFormat="1" ht="34.5" customHeight="1">
      <c r="A10" s="100">
        <v>3</v>
      </c>
      <c r="B10" s="101" t="s">
        <v>46</v>
      </c>
      <c r="C10" s="101" t="s">
        <v>89</v>
      </c>
      <c r="D10" s="102" t="s">
        <v>247</v>
      </c>
      <c r="E10" s="91">
        <v>40</v>
      </c>
      <c r="F10" s="92">
        <v>46</v>
      </c>
      <c r="G10" s="93">
        <v>69</v>
      </c>
      <c r="H10" s="94">
        <v>47</v>
      </c>
      <c r="I10" s="95">
        <v>10</v>
      </c>
      <c r="J10" s="4">
        <f t="shared" si="0"/>
        <v>152</v>
      </c>
      <c r="K10" s="92">
        <v>21</v>
      </c>
      <c r="L10" s="93">
        <v>38</v>
      </c>
      <c r="M10" s="94">
        <v>26</v>
      </c>
      <c r="N10" s="95">
        <v>10</v>
      </c>
      <c r="O10" s="4">
        <f t="shared" si="1"/>
        <v>75</v>
      </c>
      <c r="P10" s="92">
        <v>49</v>
      </c>
      <c r="Q10" s="93">
        <v>63</v>
      </c>
      <c r="R10" s="94">
        <v>44</v>
      </c>
      <c r="S10" s="95">
        <v>10</v>
      </c>
      <c r="T10" s="4">
        <f t="shared" si="2"/>
        <v>146</v>
      </c>
      <c r="U10" s="92">
        <v>28</v>
      </c>
      <c r="V10" s="93">
        <v>50</v>
      </c>
      <c r="W10" s="94">
        <v>25</v>
      </c>
      <c r="X10" s="95">
        <v>10</v>
      </c>
      <c r="Y10" s="5">
        <f t="shared" si="3"/>
        <v>93</v>
      </c>
      <c r="Z10" s="92">
        <v>33</v>
      </c>
      <c r="AA10" s="93">
        <v>60</v>
      </c>
      <c r="AB10" s="94">
        <v>42</v>
      </c>
      <c r="AC10" s="95">
        <v>10</v>
      </c>
      <c r="AD10" s="5">
        <f t="shared" si="4"/>
        <v>125</v>
      </c>
      <c r="AE10" s="8">
        <f t="shared" si="5"/>
        <v>591</v>
      </c>
      <c r="AF10" s="96">
        <v>34</v>
      </c>
      <c r="AG10" s="97">
        <v>19</v>
      </c>
      <c r="AH10" s="97">
        <v>15</v>
      </c>
      <c r="AI10" s="97">
        <v>17</v>
      </c>
      <c r="AJ10" s="97">
        <v>7</v>
      </c>
      <c r="AK10" s="22"/>
      <c r="AL10" s="98">
        <v>28</v>
      </c>
      <c r="AM10" s="4">
        <f t="shared" si="6"/>
        <v>120</v>
      </c>
      <c r="AN10" s="96">
        <v>32</v>
      </c>
      <c r="AO10" s="97">
        <v>17</v>
      </c>
      <c r="AP10" s="97">
        <v>16</v>
      </c>
      <c r="AQ10" s="97">
        <v>16</v>
      </c>
      <c r="AR10" s="97">
        <v>9</v>
      </c>
      <c r="AS10" s="22"/>
      <c r="AT10" s="98">
        <v>25</v>
      </c>
      <c r="AU10" s="4">
        <f t="shared" si="7"/>
        <v>115</v>
      </c>
      <c r="AV10" s="96">
        <v>38</v>
      </c>
      <c r="AW10" s="97">
        <v>17</v>
      </c>
      <c r="AX10" s="97">
        <v>18</v>
      </c>
      <c r="AY10" s="97">
        <v>17</v>
      </c>
      <c r="AZ10" s="97">
        <v>8</v>
      </c>
      <c r="BA10" s="22"/>
      <c r="BB10" s="98">
        <v>28</v>
      </c>
      <c r="BC10" s="4">
        <f t="shared" si="8"/>
        <v>126</v>
      </c>
      <c r="BD10" s="8">
        <f t="shared" si="9"/>
        <v>361</v>
      </c>
      <c r="BE10" s="137">
        <f t="shared" si="10"/>
        <v>952</v>
      </c>
      <c r="BF10" s="243" t="s">
        <v>293</v>
      </c>
    </row>
    <row r="11" spans="1:58" s="45" customFormat="1" ht="34.5" customHeight="1">
      <c r="A11" s="100">
        <v>14</v>
      </c>
      <c r="B11" s="101" t="s">
        <v>57</v>
      </c>
      <c r="C11" s="101" t="s">
        <v>102</v>
      </c>
      <c r="D11" s="102" t="s">
        <v>255</v>
      </c>
      <c r="E11" s="91">
        <v>28</v>
      </c>
      <c r="F11" s="92">
        <v>37</v>
      </c>
      <c r="G11" s="93">
        <v>63</v>
      </c>
      <c r="H11" s="94">
        <v>50</v>
      </c>
      <c r="I11" s="95">
        <v>6.5</v>
      </c>
      <c r="J11" s="4">
        <f t="shared" si="0"/>
        <v>143.5</v>
      </c>
      <c r="K11" s="92">
        <v>24</v>
      </c>
      <c r="L11" s="93">
        <v>24</v>
      </c>
      <c r="M11" s="94">
        <v>26</v>
      </c>
      <c r="N11" s="95">
        <v>6.5</v>
      </c>
      <c r="O11" s="4">
        <f t="shared" si="1"/>
        <v>67.5</v>
      </c>
      <c r="P11" s="92">
        <v>43</v>
      </c>
      <c r="Q11" s="93">
        <v>54</v>
      </c>
      <c r="R11" s="94">
        <v>38</v>
      </c>
      <c r="S11" s="95">
        <v>6.5</v>
      </c>
      <c r="T11" s="4">
        <f t="shared" si="2"/>
        <v>128.5</v>
      </c>
      <c r="U11" s="92">
        <v>25</v>
      </c>
      <c r="V11" s="93">
        <v>40</v>
      </c>
      <c r="W11" s="94">
        <v>25</v>
      </c>
      <c r="X11" s="95">
        <v>6.5</v>
      </c>
      <c r="Y11" s="5">
        <f t="shared" si="3"/>
        <v>83.5</v>
      </c>
      <c r="Z11" s="92">
        <v>40</v>
      </c>
      <c r="AA11" s="93">
        <v>79</v>
      </c>
      <c r="AB11" s="94">
        <v>43</v>
      </c>
      <c r="AC11" s="95">
        <v>6.5</v>
      </c>
      <c r="AD11" s="5">
        <f t="shared" si="4"/>
        <v>155.5</v>
      </c>
      <c r="AE11" s="8">
        <f t="shared" si="5"/>
        <v>578.5</v>
      </c>
      <c r="AF11" s="96">
        <v>29</v>
      </c>
      <c r="AG11" s="97">
        <v>17</v>
      </c>
      <c r="AH11" s="97">
        <v>18</v>
      </c>
      <c r="AI11" s="97">
        <v>15</v>
      </c>
      <c r="AJ11" s="97">
        <v>8</v>
      </c>
      <c r="AK11" s="22"/>
      <c r="AL11" s="98">
        <v>24</v>
      </c>
      <c r="AM11" s="4">
        <f t="shared" si="6"/>
        <v>111</v>
      </c>
      <c r="AN11" s="96">
        <v>38</v>
      </c>
      <c r="AO11" s="97">
        <v>18</v>
      </c>
      <c r="AP11" s="97">
        <v>20</v>
      </c>
      <c r="AQ11" s="97">
        <v>17</v>
      </c>
      <c r="AR11" s="97">
        <v>10</v>
      </c>
      <c r="AS11" s="22"/>
      <c r="AT11" s="98">
        <v>26</v>
      </c>
      <c r="AU11" s="4">
        <f t="shared" si="7"/>
        <v>129</v>
      </c>
      <c r="AV11" s="96">
        <v>24</v>
      </c>
      <c r="AW11" s="97">
        <v>10</v>
      </c>
      <c r="AX11" s="97">
        <v>20</v>
      </c>
      <c r="AY11" s="97">
        <v>20</v>
      </c>
      <c r="AZ11" s="97">
        <v>10</v>
      </c>
      <c r="BA11" s="22"/>
      <c r="BB11" s="98">
        <v>24</v>
      </c>
      <c r="BC11" s="4">
        <f t="shared" si="8"/>
        <v>108</v>
      </c>
      <c r="BD11" s="8">
        <f t="shared" si="9"/>
        <v>348</v>
      </c>
      <c r="BE11" s="137">
        <f t="shared" si="10"/>
        <v>926.5</v>
      </c>
      <c r="BF11" s="243" t="s">
        <v>293</v>
      </c>
    </row>
    <row r="12" spans="1:58" s="45" customFormat="1" ht="34.5" customHeight="1">
      <c r="A12" s="100">
        <v>13</v>
      </c>
      <c r="B12" s="101" t="s">
        <v>56</v>
      </c>
      <c r="C12" s="101" t="s">
        <v>101</v>
      </c>
      <c r="D12" s="102" t="s">
        <v>254</v>
      </c>
      <c r="E12" s="91">
        <v>26</v>
      </c>
      <c r="F12" s="92">
        <v>35.5</v>
      </c>
      <c r="G12" s="93">
        <v>68.75</v>
      </c>
      <c r="H12" s="94">
        <v>37</v>
      </c>
      <c r="I12" s="95">
        <v>12</v>
      </c>
      <c r="J12" s="4">
        <f t="shared" si="0"/>
        <v>129.25</v>
      </c>
      <c r="K12" s="92">
        <v>26</v>
      </c>
      <c r="L12" s="93">
        <v>60</v>
      </c>
      <c r="M12" s="94">
        <v>39</v>
      </c>
      <c r="N12" s="95">
        <v>12</v>
      </c>
      <c r="O12" s="4">
        <f t="shared" si="1"/>
        <v>113</v>
      </c>
      <c r="P12" s="92">
        <v>40</v>
      </c>
      <c r="Q12" s="93">
        <v>85</v>
      </c>
      <c r="R12" s="94">
        <v>40</v>
      </c>
      <c r="S12" s="95">
        <v>12</v>
      </c>
      <c r="T12" s="4">
        <f t="shared" si="2"/>
        <v>153</v>
      </c>
      <c r="U12" s="92">
        <v>30</v>
      </c>
      <c r="V12" s="93">
        <v>50</v>
      </c>
      <c r="W12" s="94">
        <v>30</v>
      </c>
      <c r="X12" s="95">
        <v>12</v>
      </c>
      <c r="Y12" s="5">
        <f t="shared" si="3"/>
        <v>98</v>
      </c>
      <c r="Z12" s="92">
        <v>46</v>
      </c>
      <c r="AA12" s="93">
        <v>80</v>
      </c>
      <c r="AB12" s="94">
        <v>39</v>
      </c>
      <c r="AC12" s="95">
        <v>12</v>
      </c>
      <c r="AD12" s="5">
        <f t="shared" si="4"/>
        <v>153</v>
      </c>
      <c r="AE12" s="8">
        <f t="shared" si="5"/>
        <v>646.25</v>
      </c>
      <c r="AF12" s="96">
        <v>24</v>
      </c>
      <c r="AG12" s="97">
        <v>13</v>
      </c>
      <c r="AH12" s="97">
        <v>17</v>
      </c>
      <c r="AI12" s="97">
        <v>10</v>
      </c>
      <c r="AJ12" s="97">
        <v>9</v>
      </c>
      <c r="AK12" s="22"/>
      <c r="AL12" s="98">
        <v>23</v>
      </c>
      <c r="AM12" s="4">
        <f t="shared" si="6"/>
        <v>96</v>
      </c>
      <c r="AN12" s="96">
        <v>28</v>
      </c>
      <c r="AO12" s="97">
        <v>15</v>
      </c>
      <c r="AP12" s="97">
        <v>16</v>
      </c>
      <c r="AQ12" s="97">
        <v>15</v>
      </c>
      <c r="AR12" s="97">
        <v>6</v>
      </c>
      <c r="AS12" s="22"/>
      <c r="AT12" s="98">
        <v>20</v>
      </c>
      <c r="AU12" s="4">
        <f t="shared" si="7"/>
        <v>100</v>
      </c>
      <c r="AV12" s="96">
        <v>18</v>
      </c>
      <c r="AW12" s="97">
        <v>7</v>
      </c>
      <c r="AX12" s="97">
        <v>15</v>
      </c>
      <c r="AY12" s="97">
        <v>20</v>
      </c>
      <c r="AZ12" s="97">
        <v>10</v>
      </c>
      <c r="BA12" s="22"/>
      <c r="BB12" s="98">
        <v>10</v>
      </c>
      <c r="BC12" s="4">
        <f t="shared" si="8"/>
        <v>80</v>
      </c>
      <c r="BD12" s="8">
        <f t="shared" si="9"/>
        <v>276</v>
      </c>
      <c r="BE12" s="137">
        <f t="shared" si="10"/>
        <v>922.25</v>
      </c>
      <c r="BF12" s="243" t="s">
        <v>293</v>
      </c>
    </row>
    <row r="13" spans="1:58" s="45" customFormat="1" ht="34.5" customHeight="1">
      <c r="A13" s="100">
        <v>29</v>
      </c>
      <c r="B13" s="101" t="s">
        <v>70</v>
      </c>
      <c r="C13" s="101" t="s">
        <v>118</v>
      </c>
      <c r="D13" s="102" t="s">
        <v>268</v>
      </c>
      <c r="E13" s="91">
        <v>35</v>
      </c>
      <c r="F13" s="92">
        <v>40</v>
      </c>
      <c r="G13" s="93">
        <v>46</v>
      </c>
      <c r="H13" s="94">
        <v>45</v>
      </c>
      <c r="I13" s="95">
        <v>6.5</v>
      </c>
      <c r="J13" s="4">
        <f t="shared" si="0"/>
        <v>124.5</v>
      </c>
      <c r="K13" s="92">
        <v>29</v>
      </c>
      <c r="L13" s="93">
        <v>52</v>
      </c>
      <c r="M13" s="94">
        <v>30</v>
      </c>
      <c r="N13" s="95">
        <v>6.5</v>
      </c>
      <c r="O13" s="4">
        <f t="shared" si="1"/>
        <v>104.5</v>
      </c>
      <c r="P13" s="92">
        <v>40</v>
      </c>
      <c r="Q13" s="93">
        <v>59</v>
      </c>
      <c r="R13" s="94">
        <v>35</v>
      </c>
      <c r="S13" s="95">
        <v>6.5</v>
      </c>
      <c r="T13" s="4">
        <f t="shared" si="2"/>
        <v>127.5</v>
      </c>
      <c r="U13" s="92">
        <v>20</v>
      </c>
      <c r="V13" s="93">
        <v>43</v>
      </c>
      <c r="W13" s="94">
        <v>25</v>
      </c>
      <c r="X13" s="95">
        <v>6.5</v>
      </c>
      <c r="Y13" s="5">
        <f t="shared" si="3"/>
        <v>81.5</v>
      </c>
      <c r="Z13" s="92">
        <v>38</v>
      </c>
      <c r="AA13" s="93">
        <v>70</v>
      </c>
      <c r="AB13" s="94">
        <v>39</v>
      </c>
      <c r="AC13" s="95">
        <v>6.5</v>
      </c>
      <c r="AD13" s="5">
        <f t="shared" si="4"/>
        <v>140.5</v>
      </c>
      <c r="AE13" s="8">
        <f t="shared" si="5"/>
        <v>578.5</v>
      </c>
      <c r="AF13" s="96">
        <v>40</v>
      </c>
      <c r="AG13" s="97">
        <v>20</v>
      </c>
      <c r="AH13" s="97">
        <v>10</v>
      </c>
      <c r="AI13" s="97">
        <v>15</v>
      </c>
      <c r="AJ13" s="97">
        <v>8</v>
      </c>
      <c r="AK13" s="22"/>
      <c r="AL13" s="98">
        <v>20</v>
      </c>
      <c r="AM13" s="4">
        <f t="shared" si="6"/>
        <v>113</v>
      </c>
      <c r="AN13" s="96">
        <v>30</v>
      </c>
      <c r="AO13" s="97">
        <v>12</v>
      </c>
      <c r="AP13" s="97">
        <v>12</v>
      </c>
      <c r="AQ13" s="97">
        <v>16</v>
      </c>
      <c r="AR13" s="97">
        <v>8</v>
      </c>
      <c r="AS13" s="22"/>
      <c r="AT13" s="98">
        <v>20</v>
      </c>
      <c r="AU13" s="4">
        <f t="shared" si="7"/>
        <v>98</v>
      </c>
      <c r="AV13" s="96">
        <v>25</v>
      </c>
      <c r="AW13" s="97">
        <v>15</v>
      </c>
      <c r="AX13" s="97">
        <v>10</v>
      </c>
      <c r="AY13" s="97">
        <v>15</v>
      </c>
      <c r="AZ13" s="97">
        <v>10</v>
      </c>
      <c r="BA13" s="22"/>
      <c r="BB13" s="98">
        <v>20</v>
      </c>
      <c r="BC13" s="4">
        <f t="shared" si="8"/>
        <v>95</v>
      </c>
      <c r="BD13" s="8">
        <f t="shared" si="9"/>
        <v>306</v>
      </c>
      <c r="BE13" s="137">
        <f t="shared" si="10"/>
        <v>884.5</v>
      </c>
      <c r="BF13" s="243" t="s">
        <v>293</v>
      </c>
    </row>
    <row r="14" spans="1:58" s="45" customFormat="1" ht="34.5" customHeight="1">
      <c r="A14" s="100">
        <v>41</v>
      </c>
      <c r="B14" s="101" t="s">
        <v>82</v>
      </c>
      <c r="C14" s="101" t="s">
        <v>130</v>
      </c>
      <c r="D14" s="102" t="s">
        <v>280</v>
      </c>
      <c r="E14" s="91">
        <v>27</v>
      </c>
      <c r="F14" s="92">
        <v>38</v>
      </c>
      <c r="G14" s="93">
        <v>65</v>
      </c>
      <c r="H14" s="94">
        <v>39</v>
      </c>
      <c r="I14" s="95">
        <v>9.5</v>
      </c>
      <c r="J14" s="4">
        <f t="shared" si="0"/>
        <v>132.5</v>
      </c>
      <c r="K14" s="92">
        <v>26</v>
      </c>
      <c r="L14" s="93">
        <v>43</v>
      </c>
      <c r="M14" s="94">
        <v>32</v>
      </c>
      <c r="N14" s="95">
        <v>9.5</v>
      </c>
      <c r="O14" s="4">
        <f t="shared" si="1"/>
        <v>91.5</v>
      </c>
      <c r="P14" s="92">
        <v>35</v>
      </c>
      <c r="Q14" s="93">
        <v>55</v>
      </c>
      <c r="R14" s="94">
        <v>39</v>
      </c>
      <c r="S14" s="95">
        <v>9.5</v>
      </c>
      <c r="T14" s="4">
        <f t="shared" si="2"/>
        <v>119.5</v>
      </c>
      <c r="U14" s="92">
        <v>25</v>
      </c>
      <c r="V14" s="93">
        <v>35</v>
      </c>
      <c r="W14" s="94">
        <v>23</v>
      </c>
      <c r="X14" s="95">
        <v>9.5</v>
      </c>
      <c r="Y14" s="5">
        <f t="shared" si="3"/>
        <v>73.5</v>
      </c>
      <c r="Z14" s="92">
        <v>41</v>
      </c>
      <c r="AA14" s="93">
        <v>79</v>
      </c>
      <c r="AB14" s="94">
        <v>40</v>
      </c>
      <c r="AC14" s="95">
        <v>9.5</v>
      </c>
      <c r="AD14" s="5">
        <f t="shared" si="4"/>
        <v>150.5</v>
      </c>
      <c r="AE14" s="8">
        <f t="shared" si="5"/>
        <v>567.5</v>
      </c>
      <c r="AF14" s="96">
        <v>27</v>
      </c>
      <c r="AG14" s="97">
        <v>14</v>
      </c>
      <c r="AH14" s="97">
        <v>18</v>
      </c>
      <c r="AI14" s="97">
        <v>12</v>
      </c>
      <c r="AJ14" s="97">
        <v>10</v>
      </c>
      <c r="AK14" s="22"/>
      <c r="AL14" s="98">
        <v>24</v>
      </c>
      <c r="AM14" s="4">
        <f t="shared" si="6"/>
        <v>105</v>
      </c>
      <c r="AN14" s="96">
        <v>30</v>
      </c>
      <c r="AO14" s="97">
        <v>17</v>
      </c>
      <c r="AP14" s="97">
        <v>10</v>
      </c>
      <c r="AQ14" s="97">
        <v>18</v>
      </c>
      <c r="AR14" s="97">
        <v>6</v>
      </c>
      <c r="AS14" s="22"/>
      <c r="AT14" s="98">
        <v>20</v>
      </c>
      <c r="AU14" s="4">
        <f t="shared" si="7"/>
        <v>101</v>
      </c>
      <c r="AV14" s="96">
        <v>20</v>
      </c>
      <c r="AW14" s="97">
        <v>10</v>
      </c>
      <c r="AX14" s="97">
        <v>18</v>
      </c>
      <c r="AY14" s="97">
        <v>20</v>
      </c>
      <c r="AZ14" s="97">
        <v>10</v>
      </c>
      <c r="BA14" s="22"/>
      <c r="BB14" s="98">
        <v>20</v>
      </c>
      <c r="BC14" s="4">
        <f t="shared" si="8"/>
        <v>98</v>
      </c>
      <c r="BD14" s="8">
        <f t="shared" si="9"/>
        <v>304</v>
      </c>
      <c r="BE14" s="137">
        <f t="shared" si="10"/>
        <v>871.5</v>
      </c>
      <c r="BF14" s="243" t="s">
        <v>293</v>
      </c>
    </row>
    <row r="15" spans="1:58" s="45" customFormat="1" ht="34.5" customHeight="1">
      <c r="A15" s="105">
        <v>35</v>
      </c>
      <c r="B15" s="101" t="s">
        <v>76</v>
      </c>
      <c r="C15" s="101" t="s">
        <v>124</v>
      </c>
      <c r="D15" s="106" t="s">
        <v>274</v>
      </c>
      <c r="E15" s="107">
        <v>11</v>
      </c>
      <c r="F15" s="92">
        <v>39</v>
      </c>
      <c r="G15" s="93">
        <v>58</v>
      </c>
      <c r="H15" s="94">
        <v>47</v>
      </c>
      <c r="I15" s="95">
        <v>10</v>
      </c>
      <c r="J15" s="4">
        <f t="shared" si="0"/>
        <v>134</v>
      </c>
      <c r="K15" s="92">
        <v>32</v>
      </c>
      <c r="L15" s="93">
        <v>58</v>
      </c>
      <c r="M15" s="94">
        <v>37</v>
      </c>
      <c r="N15" s="95">
        <v>10</v>
      </c>
      <c r="O15" s="4">
        <f t="shared" si="1"/>
        <v>117</v>
      </c>
      <c r="P15" s="92">
        <v>32</v>
      </c>
      <c r="Q15" s="93">
        <v>60</v>
      </c>
      <c r="R15" s="94">
        <v>40</v>
      </c>
      <c r="S15" s="95">
        <v>10</v>
      </c>
      <c r="T15" s="4">
        <f t="shared" si="2"/>
        <v>122</v>
      </c>
      <c r="U15" s="92">
        <v>28</v>
      </c>
      <c r="V15" s="93">
        <v>40</v>
      </c>
      <c r="W15" s="94">
        <v>20</v>
      </c>
      <c r="X15" s="95">
        <v>10</v>
      </c>
      <c r="Y15" s="5">
        <f t="shared" si="3"/>
        <v>78</v>
      </c>
      <c r="Z15" s="92">
        <v>33</v>
      </c>
      <c r="AA15" s="93">
        <v>74</v>
      </c>
      <c r="AB15" s="94">
        <v>40</v>
      </c>
      <c r="AC15" s="95">
        <v>10</v>
      </c>
      <c r="AD15" s="5">
        <f t="shared" si="4"/>
        <v>137</v>
      </c>
      <c r="AE15" s="8">
        <f t="shared" si="5"/>
        <v>588</v>
      </c>
      <c r="AF15" s="96">
        <v>20</v>
      </c>
      <c r="AG15" s="97">
        <v>8</v>
      </c>
      <c r="AH15" s="97">
        <v>18</v>
      </c>
      <c r="AI15" s="97">
        <v>8</v>
      </c>
      <c r="AJ15" s="97">
        <v>7</v>
      </c>
      <c r="AK15" s="22"/>
      <c r="AL15" s="98">
        <v>15</v>
      </c>
      <c r="AM15" s="4">
        <f t="shared" si="6"/>
        <v>76</v>
      </c>
      <c r="AN15" s="96">
        <v>10</v>
      </c>
      <c r="AO15" s="97">
        <v>5</v>
      </c>
      <c r="AP15" s="97">
        <v>15</v>
      </c>
      <c r="AQ15" s="97">
        <v>5</v>
      </c>
      <c r="AR15" s="97">
        <v>10</v>
      </c>
      <c r="AS15" s="22"/>
      <c r="AT15" s="98">
        <v>20</v>
      </c>
      <c r="AU15" s="4">
        <f t="shared" si="7"/>
        <v>65</v>
      </c>
      <c r="AV15" s="96">
        <v>30</v>
      </c>
      <c r="AW15" s="97">
        <v>13</v>
      </c>
      <c r="AX15" s="97">
        <v>16</v>
      </c>
      <c r="AY15" s="97">
        <v>11</v>
      </c>
      <c r="AZ15" s="97">
        <v>8</v>
      </c>
      <c r="BA15" s="22"/>
      <c r="BB15" s="98">
        <v>22</v>
      </c>
      <c r="BC15" s="4">
        <f t="shared" si="8"/>
        <v>100</v>
      </c>
      <c r="BD15" s="8">
        <f t="shared" si="9"/>
        <v>241</v>
      </c>
      <c r="BE15" s="137">
        <f t="shared" si="10"/>
        <v>829</v>
      </c>
      <c r="BF15" s="243"/>
    </row>
    <row r="16" spans="1:58" s="45" customFormat="1" ht="34.5" customHeight="1">
      <c r="A16" s="100">
        <v>31</v>
      </c>
      <c r="B16" s="101" t="s">
        <v>72</v>
      </c>
      <c r="C16" s="101" t="s">
        <v>120</v>
      </c>
      <c r="D16" s="102" t="s">
        <v>270</v>
      </c>
      <c r="E16" s="91">
        <v>37</v>
      </c>
      <c r="F16" s="92">
        <v>36</v>
      </c>
      <c r="G16" s="93">
        <v>43</v>
      </c>
      <c r="H16" s="94">
        <v>41</v>
      </c>
      <c r="I16" s="95">
        <v>5</v>
      </c>
      <c r="J16" s="4">
        <f t="shared" si="0"/>
        <v>115</v>
      </c>
      <c r="K16" s="92">
        <v>22</v>
      </c>
      <c r="L16" s="93">
        <v>38</v>
      </c>
      <c r="M16" s="94">
        <v>26</v>
      </c>
      <c r="N16" s="95">
        <v>5</v>
      </c>
      <c r="O16" s="4">
        <f t="shared" si="1"/>
        <v>81</v>
      </c>
      <c r="P16" s="92">
        <v>38</v>
      </c>
      <c r="Q16" s="93">
        <v>56</v>
      </c>
      <c r="R16" s="94">
        <v>29</v>
      </c>
      <c r="S16" s="95">
        <v>5</v>
      </c>
      <c r="T16" s="4">
        <f t="shared" si="2"/>
        <v>118</v>
      </c>
      <c r="U16" s="92">
        <v>25</v>
      </c>
      <c r="V16" s="93">
        <v>38</v>
      </c>
      <c r="W16" s="94">
        <v>23</v>
      </c>
      <c r="X16" s="95">
        <v>5</v>
      </c>
      <c r="Y16" s="5">
        <f t="shared" si="3"/>
        <v>81</v>
      </c>
      <c r="Z16" s="92">
        <v>26</v>
      </c>
      <c r="AA16" s="93">
        <v>50</v>
      </c>
      <c r="AB16" s="94">
        <v>37</v>
      </c>
      <c r="AC16" s="95">
        <v>5</v>
      </c>
      <c r="AD16" s="5">
        <f t="shared" si="4"/>
        <v>108</v>
      </c>
      <c r="AE16" s="8">
        <f t="shared" si="5"/>
        <v>503</v>
      </c>
      <c r="AF16" s="96">
        <v>40</v>
      </c>
      <c r="AG16" s="97">
        <v>15</v>
      </c>
      <c r="AH16" s="97">
        <v>20</v>
      </c>
      <c r="AI16" s="97">
        <v>20</v>
      </c>
      <c r="AJ16" s="97">
        <v>10</v>
      </c>
      <c r="AK16" s="22"/>
      <c r="AL16" s="98">
        <v>25</v>
      </c>
      <c r="AM16" s="4">
        <f t="shared" si="6"/>
        <v>130</v>
      </c>
      <c r="AN16" s="96">
        <v>31</v>
      </c>
      <c r="AO16" s="97">
        <v>16</v>
      </c>
      <c r="AP16" s="97">
        <v>12</v>
      </c>
      <c r="AQ16" s="97">
        <v>16</v>
      </c>
      <c r="AR16" s="97">
        <v>8</v>
      </c>
      <c r="AS16" s="22"/>
      <c r="AT16" s="98">
        <v>21</v>
      </c>
      <c r="AU16" s="4">
        <f t="shared" si="7"/>
        <v>104</v>
      </c>
      <c r="AV16" s="96">
        <v>15</v>
      </c>
      <c r="AW16" s="97">
        <v>15</v>
      </c>
      <c r="AX16" s="97">
        <v>10</v>
      </c>
      <c r="AY16" s="97">
        <v>10</v>
      </c>
      <c r="AZ16" s="97">
        <v>10</v>
      </c>
      <c r="BA16" s="22"/>
      <c r="BB16" s="98">
        <v>15</v>
      </c>
      <c r="BC16" s="4">
        <f t="shared" si="8"/>
        <v>75</v>
      </c>
      <c r="BD16" s="8">
        <f t="shared" si="9"/>
        <v>309</v>
      </c>
      <c r="BE16" s="137">
        <f t="shared" si="10"/>
        <v>812</v>
      </c>
      <c r="BF16" s="243"/>
    </row>
    <row r="17" spans="1:58" s="45" customFormat="1" ht="34.5" customHeight="1">
      <c r="A17" s="100">
        <v>11</v>
      </c>
      <c r="B17" s="101" t="s">
        <v>54</v>
      </c>
      <c r="C17" s="101" t="s">
        <v>99</v>
      </c>
      <c r="D17" s="102" t="s">
        <v>252</v>
      </c>
      <c r="E17" s="91">
        <v>29</v>
      </c>
      <c r="F17" s="92">
        <v>33</v>
      </c>
      <c r="G17" s="93">
        <v>49</v>
      </c>
      <c r="H17" s="94">
        <v>40</v>
      </c>
      <c r="I17" s="95">
        <v>11</v>
      </c>
      <c r="J17" s="4">
        <f t="shared" si="0"/>
        <v>111</v>
      </c>
      <c r="K17" s="92">
        <v>26</v>
      </c>
      <c r="L17" s="93">
        <v>40</v>
      </c>
      <c r="M17" s="94">
        <v>30</v>
      </c>
      <c r="N17" s="95">
        <v>11</v>
      </c>
      <c r="O17" s="4">
        <f t="shared" si="1"/>
        <v>85</v>
      </c>
      <c r="P17" s="92">
        <v>35</v>
      </c>
      <c r="Q17" s="93">
        <v>50</v>
      </c>
      <c r="R17" s="94">
        <v>29</v>
      </c>
      <c r="S17" s="95">
        <v>11</v>
      </c>
      <c r="T17" s="4">
        <f t="shared" si="2"/>
        <v>103</v>
      </c>
      <c r="U17" s="92">
        <v>23</v>
      </c>
      <c r="V17" s="93">
        <v>34</v>
      </c>
      <c r="W17" s="94">
        <v>18</v>
      </c>
      <c r="X17" s="95">
        <v>11</v>
      </c>
      <c r="Y17" s="5">
        <f t="shared" si="3"/>
        <v>64</v>
      </c>
      <c r="Z17" s="92">
        <v>34</v>
      </c>
      <c r="AA17" s="93">
        <v>69</v>
      </c>
      <c r="AB17" s="94">
        <v>41</v>
      </c>
      <c r="AC17" s="95">
        <v>11</v>
      </c>
      <c r="AD17" s="5">
        <f t="shared" si="4"/>
        <v>133</v>
      </c>
      <c r="AE17" s="8">
        <f t="shared" si="5"/>
        <v>496</v>
      </c>
      <c r="AF17" s="96">
        <v>30</v>
      </c>
      <c r="AG17" s="97">
        <v>20</v>
      </c>
      <c r="AH17" s="97">
        <v>20</v>
      </c>
      <c r="AI17" s="97">
        <v>10</v>
      </c>
      <c r="AJ17" s="97">
        <v>10</v>
      </c>
      <c r="AK17" s="22"/>
      <c r="AL17" s="98">
        <v>20</v>
      </c>
      <c r="AM17" s="4">
        <f t="shared" si="6"/>
        <v>110</v>
      </c>
      <c r="AN17" s="96">
        <v>28</v>
      </c>
      <c r="AO17" s="97">
        <v>18</v>
      </c>
      <c r="AP17" s="97">
        <v>15</v>
      </c>
      <c r="AQ17" s="97">
        <v>8</v>
      </c>
      <c r="AR17" s="97">
        <v>8</v>
      </c>
      <c r="AS17" s="22"/>
      <c r="AT17" s="98">
        <v>20</v>
      </c>
      <c r="AU17" s="4">
        <f t="shared" si="7"/>
        <v>97</v>
      </c>
      <c r="AV17" s="96">
        <v>20</v>
      </c>
      <c r="AW17" s="97">
        <v>10</v>
      </c>
      <c r="AX17" s="97">
        <v>10</v>
      </c>
      <c r="AY17" s="97">
        <v>10</v>
      </c>
      <c r="AZ17" s="97">
        <v>10</v>
      </c>
      <c r="BA17" s="22"/>
      <c r="BB17" s="98">
        <v>20</v>
      </c>
      <c r="BC17" s="4">
        <f t="shared" si="8"/>
        <v>80</v>
      </c>
      <c r="BD17" s="8">
        <f t="shared" si="9"/>
        <v>287</v>
      </c>
      <c r="BE17" s="10">
        <f t="shared" si="10"/>
        <v>783</v>
      </c>
      <c r="BF17" s="243"/>
    </row>
    <row r="18" spans="1:58" s="45" customFormat="1" ht="34.5" customHeight="1">
      <c r="A18" s="100">
        <v>44</v>
      </c>
      <c r="B18" s="101" t="s">
        <v>85</v>
      </c>
      <c r="C18" s="101" t="s">
        <v>133</v>
      </c>
      <c r="D18" s="102" t="s">
        <v>283</v>
      </c>
      <c r="E18" s="91">
        <v>36</v>
      </c>
      <c r="F18" s="92">
        <v>41</v>
      </c>
      <c r="G18" s="93">
        <v>40</v>
      </c>
      <c r="H18" s="94">
        <v>46</v>
      </c>
      <c r="I18" s="95">
        <v>11</v>
      </c>
      <c r="J18" s="4">
        <f t="shared" si="0"/>
        <v>116</v>
      </c>
      <c r="K18" s="92">
        <v>26</v>
      </c>
      <c r="L18" s="93">
        <v>34</v>
      </c>
      <c r="M18" s="94">
        <v>24</v>
      </c>
      <c r="N18" s="95">
        <v>11</v>
      </c>
      <c r="O18" s="4">
        <f t="shared" si="1"/>
        <v>73</v>
      </c>
      <c r="P18" s="92">
        <v>42</v>
      </c>
      <c r="Q18" s="93">
        <v>56</v>
      </c>
      <c r="R18" s="94">
        <v>33</v>
      </c>
      <c r="S18" s="95">
        <v>11</v>
      </c>
      <c r="T18" s="4">
        <f t="shared" si="2"/>
        <v>120</v>
      </c>
      <c r="U18" s="92">
        <v>46</v>
      </c>
      <c r="V18" s="93">
        <v>53</v>
      </c>
      <c r="W18" s="94">
        <v>46</v>
      </c>
      <c r="X18" s="95">
        <v>11</v>
      </c>
      <c r="Y18" s="5">
        <f t="shared" si="3"/>
        <v>134</v>
      </c>
      <c r="Z18" s="92">
        <v>32</v>
      </c>
      <c r="AA18" s="93">
        <v>50</v>
      </c>
      <c r="AB18" s="94">
        <v>37</v>
      </c>
      <c r="AC18" s="95">
        <v>11</v>
      </c>
      <c r="AD18" s="5">
        <f t="shared" si="4"/>
        <v>108</v>
      </c>
      <c r="AE18" s="8">
        <f t="shared" si="5"/>
        <v>551</v>
      </c>
      <c r="AF18" s="96">
        <v>10</v>
      </c>
      <c r="AG18" s="97">
        <v>5</v>
      </c>
      <c r="AH18" s="97">
        <v>15</v>
      </c>
      <c r="AI18" s="97">
        <v>5</v>
      </c>
      <c r="AJ18" s="97">
        <v>5</v>
      </c>
      <c r="AK18" s="22"/>
      <c r="AL18" s="98">
        <v>5</v>
      </c>
      <c r="AM18" s="4">
        <f t="shared" si="6"/>
        <v>45</v>
      </c>
      <c r="AN18" s="96">
        <v>25</v>
      </c>
      <c r="AO18" s="97">
        <v>12</v>
      </c>
      <c r="AP18" s="97">
        <v>15</v>
      </c>
      <c r="AQ18" s="97">
        <v>12</v>
      </c>
      <c r="AR18" s="97">
        <v>8</v>
      </c>
      <c r="AS18" s="22"/>
      <c r="AT18" s="98">
        <v>19</v>
      </c>
      <c r="AU18" s="4">
        <f t="shared" si="7"/>
        <v>91</v>
      </c>
      <c r="AV18" s="96">
        <v>20</v>
      </c>
      <c r="AW18" s="97">
        <v>10</v>
      </c>
      <c r="AX18" s="97">
        <v>10</v>
      </c>
      <c r="AY18" s="97">
        <v>10</v>
      </c>
      <c r="AZ18" s="97">
        <v>10</v>
      </c>
      <c r="BA18" s="22"/>
      <c r="BB18" s="98">
        <v>15</v>
      </c>
      <c r="BC18" s="4">
        <f t="shared" si="8"/>
        <v>75</v>
      </c>
      <c r="BD18" s="8">
        <f t="shared" si="9"/>
        <v>211</v>
      </c>
      <c r="BE18" s="10">
        <f t="shared" si="10"/>
        <v>762</v>
      </c>
      <c r="BF18" s="243"/>
    </row>
    <row r="19" spans="1:58" s="45" customFormat="1" ht="34.5" customHeight="1">
      <c r="A19" s="105">
        <v>4</v>
      </c>
      <c r="B19" s="101" t="s">
        <v>47</v>
      </c>
      <c r="C19" s="101" t="s">
        <v>90</v>
      </c>
      <c r="D19" s="102" t="s">
        <v>244</v>
      </c>
      <c r="E19" s="107">
        <v>23</v>
      </c>
      <c r="F19" s="92">
        <v>33</v>
      </c>
      <c r="G19" s="93">
        <v>39</v>
      </c>
      <c r="H19" s="94">
        <v>37</v>
      </c>
      <c r="I19" s="95">
        <v>6.5</v>
      </c>
      <c r="J19" s="4">
        <f t="shared" si="0"/>
        <v>102.5</v>
      </c>
      <c r="K19" s="92">
        <v>17</v>
      </c>
      <c r="L19" s="93">
        <v>32</v>
      </c>
      <c r="M19" s="94">
        <v>25</v>
      </c>
      <c r="N19" s="95">
        <v>6.5</v>
      </c>
      <c r="O19" s="4">
        <f t="shared" si="1"/>
        <v>67.5</v>
      </c>
      <c r="P19" s="92">
        <v>30</v>
      </c>
      <c r="Q19" s="93">
        <v>50</v>
      </c>
      <c r="R19" s="94">
        <v>35</v>
      </c>
      <c r="S19" s="95">
        <v>6.5</v>
      </c>
      <c r="T19" s="4">
        <f t="shared" si="2"/>
        <v>108.5</v>
      </c>
      <c r="U19" s="92">
        <v>22</v>
      </c>
      <c r="V19" s="93">
        <v>35</v>
      </c>
      <c r="W19" s="94">
        <v>20</v>
      </c>
      <c r="X19" s="95">
        <v>6.5</v>
      </c>
      <c r="Y19" s="5">
        <f t="shared" si="3"/>
        <v>70.5</v>
      </c>
      <c r="Z19" s="92">
        <v>33</v>
      </c>
      <c r="AA19" s="93">
        <v>64</v>
      </c>
      <c r="AB19" s="94">
        <v>40</v>
      </c>
      <c r="AC19" s="95">
        <v>6.5</v>
      </c>
      <c r="AD19" s="5">
        <f t="shared" si="4"/>
        <v>130.5</v>
      </c>
      <c r="AE19" s="8">
        <f t="shared" si="5"/>
        <v>479.5</v>
      </c>
      <c r="AF19" s="96">
        <v>19</v>
      </c>
      <c r="AG19" s="97">
        <v>8</v>
      </c>
      <c r="AH19" s="97">
        <v>14</v>
      </c>
      <c r="AI19" s="97">
        <v>9</v>
      </c>
      <c r="AJ19" s="97">
        <v>7</v>
      </c>
      <c r="AK19" s="22"/>
      <c r="AL19" s="98">
        <v>17</v>
      </c>
      <c r="AM19" s="4">
        <f t="shared" si="6"/>
        <v>74</v>
      </c>
      <c r="AN19" s="96">
        <v>18</v>
      </c>
      <c r="AO19" s="97">
        <v>16</v>
      </c>
      <c r="AP19" s="97">
        <v>16</v>
      </c>
      <c r="AQ19" s="97">
        <v>12</v>
      </c>
      <c r="AR19" s="97">
        <v>10</v>
      </c>
      <c r="AS19" s="22"/>
      <c r="AT19" s="98">
        <v>15</v>
      </c>
      <c r="AU19" s="4">
        <f t="shared" si="7"/>
        <v>87</v>
      </c>
      <c r="AV19" s="96">
        <v>30</v>
      </c>
      <c r="AW19" s="97">
        <v>15</v>
      </c>
      <c r="AX19" s="97">
        <v>18</v>
      </c>
      <c r="AY19" s="97">
        <v>20</v>
      </c>
      <c r="AZ19" s="97">
        <v>8</v>
      </c>
      <c r="BA19" s="22"/>
      <c r="BB19" s="98">
        <v>25</v>
      </c>
      <c r="BC19" s="4">
        <f t="shared" si="8"/>
        <v>116</v>
      </c>
      <c r="BD19" s="8">
        <f t="shared" si="9"/>
        <v>277</v>
      </c>
      <c r="BE19" s="137">
        <f t="shared" si="10"/>
        <v>756.5</v>
      </c>
      <c r="BF19" s="243"/>
    </row>
    <row r="20" spans="1:58" s="45" customFormat="1" ht="34.5" customHeight="1">
      <c r="A20" s="105">
        <v>33</v>
      </c>
      <c r="B20" s="101" t="s">
        <v>74</v>
      </c>
      <c r="C20" s="101" t="s">
        <v>122</v>
      </c>
      <c r="D20" s="106" t="s">
        <v>272</v>
      </c>
      <c r="E20" s="107">
        <v>32</v>
      </c>
      <c r="F20" s="92">
        <v>37</v>
      </c>
      <c r="G20" s="93">
        <v>41</v>
      </c>
      <c r="H20" s="94">
        <v>40</v>
      </c>
      <c r="I20" s="95">
        <v>13.5</v>
      </c>
      <c r="J20" s="4">
        <f t="shared" si="0"/>
        <v>104.5</v>
      </c>
      <c r="K20" s="92">
        <v>25</v>
      </c>
      <c r="L20" s="93">
        <v>28</v>
      </c>
      <c r="M20" s="94">
        <v>22</v>
      </c>
      <c r="N20" s="95">
        <v>13.5</v>
      </c>
      <c r="O20" s="4">
        <f t="shared" si="1"/>
        <v>61.5</v>
      </c>
      <c r="P20" s="92">
        <v>38</v>
      </c>
      <c r="Q20" s="93">
        <v>55</v>
      </c>
      <c r="R20" s="94">
        <v>28</v>
      </c>
      <c r="S20" s="95">
        <v>13.5</v>
      </c>
      <c r="T20" s="4">
        <f t="shared" si="2"/>
        <v>107.5</v>
      </c>
      <c r="U20" s="92">
        <v>22</v>
      </c>
      <c r="V20" s="93">
        <v>35</v>
      </c>
      <c r="W20" s="94">
        <v>20</v>
      </c>
      <c r="X20" s="95">
        <v>13.5</v>
      </c>
      <c r="Y20" s="5">
        <f t="shared" si="3"/>
        <v>63.5</v>
      </c>
      <c r="Z20" s="92">
        <v>29</v>
      </c>
      <c r="AA20" s="93">
        <v>68</v>
      </c>
      <c r="AB20" s="94">
        <v>31</v>
      </c>
      <c r="AC20" s="95">
        <v>13.5</v>
      </c>
      <c r="AD20" s="5">
        <f t="shared" si="4"/>
        <v>114.5</v>
      </c>
      <c r="AE20" s="8">
        <f t="shared" si="5"/>
        <v>451.5</v>
      </c>
      <c r="AF20" s="96">
        <v>30</v>
      </c>
      <c r="AG20" s="97">
        <v>20</v>
      </c>
      <c r="AH20" s="97">
        <v>10</v>
      </c>
      <c r="AI20" s="97">
        <v>10</v>
      </c>
      <c r="AJ20" s="97">
        <v>5</v>
      </c>
      <c r="AK20" s="22"/>
      <c r="AL20" s="98">
        <v>20</v>
      </c>
      <c r="AM20" s="4">
        <f t="shared" si="6"/>
        <v>95</v>
      </c>
      <c r="AN20" s="96">
        <v>33</v>
      </c>
      <c r="AO20" s="97">
        <v>19</v>
      </c>
      <c r="AP20" s="97">
        <v>17</v>
      </c>
      <c r="AQ20" s="97">
        <v>10</v>
      </c>
      <c r="AR20" s="97">
        <v>8</v>
      </c>
      <c r="AS20" s="22"/>
      <c r="AT20" s="98">
        <v>22</v>
      </c>
      <c r="AU20" s="4">
        <f t="shared" si="7"/>
        <v>109</v>
      </c>
      <c r="AV20" s="96">
        <v>25</v>
      </c>
      <c r="AW20" s="97">
        <v>15</v>
      </c>
      <c r="AX20" s="97">
        <v>5</v>
      </c>
      <c r="AY20" s="97">
        <v>15</v>
      </c>
      <c r="AZ20" s="97">
        <v>10</v>
      </c>
      <c r="BA20" s="22"/>
      <c r="BB20" s="98">
        <v>20</v>
      </c>
      <c r="BC20" s="4">
        <f t="shared" si="8"/>
        <v>90</v>
      </c>
      <c r="BD20" s="8">
        <f t="shared" si="9"/>
        <v>294</v>
      </c>
      <c r="BE20" s="137">
        <f t="shared" si="10"/>
        <v>745.5</v>
      </c>
      <c r="BF20" s="243"/>
    </row>
    <row r="21" spans="1:58" s="45" customFormat="1" ht="34.5" customHeight="1">
      <c r="A21" s="100">
        <v>40</v>
      </c>
      <c r="B21" s="101" t="s">
        <v>81</v>
      </c>
      <c r="C21" s="101" t="s">
        <v>129</v>
      </c>
      <c r="D21" s="102" t="s">
        <v>279</v>
      </c>
      <c r="E21" s="91">
        <v>30</v>
      </c>
      <c r="F21" s="92">
        <v>38</v>
      </c>
      <c r="G21" s="93">
        <v>48</v>
      </c>
      <c r="H21" s="94">
        <v>39</v>
      </c>
      <c r="I21" s="95">
        <v>11</v>
      </c>
      <c r="J21" s="4">
        <f t="shared" si="0"/>
        <v>114</v>
      </c>
      <c r="K21" s="92">
        <v>28</v>
      </c>
      <c r="L21" s="93">
        <v>41</v>
      </c>
      <c r="M21" s="94">
        <v>29</v>
      </c>
      <c r="N21" s="95">
        <v>11</v>
      </c>
      <c r="O21" s="4">
        <f t="shared" si="1"/>
        <v>87</v>
      </c>
      <c r="P21" s="92">
        <v>33</v>
      </c>
      <c r="Q21" s="93">
        <v>40</v>
      </c>
      <c r="R21" s="94">
        <v>35</v>
      </c>
      <c r="S21" s="95">
        <v>11</v>
      </c>
      <c r="T21" s="4">
        <f t="shared" si="2"/>
        <v>97</v>
      </c>
      <c r="U21" s="92">
        <v>20</v>
      </c>
      <c r="V21" s="93">
        <v>36</v>
      </c>
      <c r="W21" s="94">
        <v>18</v>
      </c>
      <c r="X21" s="95">
        <v>11</v>
      </c>
      <c r="Y21" s="5">
        <f t="shared" si="3"/>
        <v>63</v>
      </c>
      <c r="Z21" s="92">
        <v>31</v>
      </c>
      <c r="AA21" s="93">
        <v>60</v>
      </c>
      <c r="AB21" s="94">
        <v>37</v>
      </c>
      <c r="AC21" s="95">
        <v>11</v>
      </c>
      <c r="AD21" s="5">
        <f t="shared" si="4"/>
        <v>117</v>
      </c>
      <c r="AE21" s="8">
        <f t="shared" si="5"/>
        <v>478</v>
      </c>
      <c r="AF21" s="96">
        <v>20</v>
      </c>
      <c r="AG21" s="97">
        <v>5</v>
      </c>
      <c r="AH21" s="97">
        <v>20</v>
      </c>
      <c r="AI21" s="97">
        <v>5</v>
      </c>
      <c r="AJ21" s="97">
        <v>2</v>
      </c>
      <c r="AK21" s="22"/>
      <c r="AL21" s="98">
        <v>15</v>
      </c>
      <c r="AM21" s="4">
        <f t="shared" si="6"/>
        <v>67</v>
      </c>
      <c r="AN21" s="96">
        <v>30</v>
      </c>
      <c r="AO21" s="97">
        <v>18</v>
      </c>
      <c r="AP21" s="97">
        <v>12</v>
      </c>
      <c r="AQ21" s="97">
        <v>10</v>
      </c>
      <c r="AR21" s="97">
        <v>8</v>
      </c>
      <c r="AS21" s="22"/>
      <c r="AT21" s="98">
        <v>21</v>
      </c>
      <c r="AU21" s="4">
        <f t="shared" si="7"/>
        <v>99</v>
      </c>
      <c r="AV21" s="96">
        <v>15</v>
      </c>
      <c r="AW21" s="97">
        <v>10</v>
      </c>
      <c r="AX21" s="97">
        <v>10</v>
      </c>
      <c r="AY21" s="97">
        <v>10</v>
      </c>
      <c r="AZ21" s="97">
        <v>10</v>
      </c>
      <c r="BA21" s="22"/>
      <c r="BB21" s="98">
        <v>20</v>
      </c>
      <c r="BC21" s="4">
        <f t="shared" si="8"/>
        <v>75</v>
      </c>
      <c r="BD21" s="8">
        <f t="shared" si="9"/>
        <v>241</v>
      </c>
      <c r="BE21" s="137">
        <f t="shared" si="10"/>
        <v>719</v>
      </c>
      <c r="BF21" s="103"/>
    </row>
    <row r="22" spans="1:58" s="45" customFormat="1" ht="34.5" customHeight="1">
      <c r="A22" s="100">
        <v>27</v>
      </c>
      <c r="B22" s="101" t="s">
        <v>68</v>
      </c>
      <c r="C22" s="101" t="s">
        <v>116</v>
      </c>
      <c r="D22" s="102" t="s">
        <v>266</v>
      </c>
      <c r="E22" s="91">
        <v>39</v>
      </c>
      <c r="F22" s="92">
        <v>23</v>
      </c>
      <c r="G22" s="93">
        <v>31</v>
      </c>
      <c r="H22" s="94">
        <v>19</v>
      </c>
      <c r="I22" s="95">
        <v>8.5</v>
      </c>
      <c r="J22" s="4">
        <f t="shared" si="0"/>
        <v>64.5</v>
      </c>
      <c r="K22" s="92">
        <v>29</v>
      </c>
      <c r="L22" s="93">
        <v>26</v>
      </c>
      <c r="M22" s="94">
        <v>24</v>
      </c>
      <c r="N22" s="95">
        <v>8.5</v>
      </c>
      <c r="O22" s="4">
        <f t="shared" si="1"/>
        <v>70.5</v>
      </c>
      <c r="P22" s="92">
        <v>40</v>
      </c>
      <c r="Q22" s="93">
        <v>40</v>
      </c>
      <c r="R22" s="94">
        <v>30</v>
      </c>
      <c r="S22" s="95">
        <v>8.5</v>
      </c>
      <c r="T22" s="4">
        <f t="shared" si="2"/>
        <v>101.5</v>
      </c>
      <c r="U22" s="92">
        <v>28</v>
      </c>
      <c r="V22" s="93">
        <v>38</v>
      </c>
      <c r="W22" s="94">
        <v>25</v>
      </c>
      <c r="X22" s="95">
        <v>8.5</v>
      </c>
      <c r="Y22" s="5">
        <f t="shared" si="3"/>
        <v>82.5</v>
      </c>
      <c r="Z22" s="92">
        <v>31</v>
      </c>
      <c r="AA22" s="93">
        <v>25</v>
      </c>
      <c r="AB22" s="94">
        <v>25</v>
      </c>
      <c r="AC22" s="95">
        <v>8.5</v>
      </c>
      <c r="AD22" s="5">
        <f t="shared" si="4"/>
        <v>72.5</v>
      </c>
      <c r="AE22" s="8">
        <f t="shared" si="5"/>
        <v>391.5</v>
      </c>
      <c r="AF22" s="96">
        <v>32</v>
      </c>
      <c r="AG22" s="97">
        <v>18</v>
      </c>
      <c r="AH22" s="97">
        <v>15</v>
      </c>
      <c r="AI22" s="97">
        <v>15</v>
      </c>
      <c r="AJ22" s="97">
        <v>10</v>
      </c>
      <c r="AK22" s="22"/>
      <c r="AL22" s="98">
        <v>25</v>
      </c>
      <c r="AM22" s="4">
        <f t="shared" si="6"/>
        <v>115</v>
      </c>
      <c r="AN22" s="96">
        <v>33</v>
      </c>
      <c r="AO22" s="97">
        <v>18</v>
      </c>
      <c r="AP22" s="97">
        <v>13</v>
      </c>
      <c r="AQ22" s="97">
        <v>17</v>
      </c>
      <c r="AR22" s="97">
        <v>9</v>
      </c>
      <c r="AS22" s="22"/>
      <c r="AT22" s="98">
        <v>23</v>
      </c>
      <c r="AU22" s="4">
        <f t="shared" si="7"/>
        <v>113</v>
      </c>
      <c r="AV22" s="96">
        <v>25</v>
      </c>
      <c r="AW22" s="97">
        <v>10</v>
      </c>
      <c r="AX22" s="97">
        <v>12</v>
      </c>
      <c r="AY22" s="97">
        <v>10</v>
      </c>
      <c r="AZ22" s="97">
        <v>5</v>
      </c>
      <c r="BA22" s="22"/>
      <c r="BB22" s="98">
        <v>15</v>
      </c>
      <c r="BC22" s="4">
        <f t="shared" si="8"/>
        <v>77</v>
      </c>
      <c r="BD22" s="8">
        <f t="shared" si="9"/>
        <v>305</v>
      </c>
      <c r="BE22" s="137">
        <f t="shared" si="10"/>
        <v>696.5</v>
      </c>
      <c r="BF22" s="103"/>
    </row>
    <row r="23" spans="1:58" s="45" customFormat="1" ht="34.5" customHeight="1">
      <c r="A23" s="105">
        <v>6</v>
      </c>
      <c r="B23" s="101" t="s">
        <v>49</v>
      </c>
      <c r="C23" s="101" t="s">
        <v>92</v>
      </c>
      <c r="D23" s="106" t="s">
        <v>245</v>
      </c>
      <c r="E23" s="107">
        <v>9</v>
      </c>
      <c r="F23" s="92">
        <v>30</v>
      </c>
      <c r="G23" s="93">
        <v>39</v>
      </c>
      <c r="H23" s="94">
        <v>35</v>
      </c>
      <c r="I23" s="95">
        <v>9.5</v>
      </c>
      <c r="J23" s="4">
        <f t="shared" si="0"/>
        <v>94.5</v>
      </c>
      <c r="K23" s="92">
        <v>28</v>
      </c>
      <c r="L23" s="93">
        <v>55</v>
      </c>
      <c r="M23" s="94">
        <v>30</v>
      </c>
      <c r="N23" s="95">
        <v>9.5</v>
      </c>
      <c r="O23" s="4">
        <f t="shared" si="1"/>
        <v>103.5</v>
      </c>
      <c r="P23" s="92">
        <v>15</v>
      </c>
      <c r="Q23" s="93">
        <v>50</v>
      </c>
      <c r="R23" s="94">
        <v>38</v>
      </c>
      <c r="S23" s="95">
        <v>9.5</v>
      </c>
      <c r="T23" s="4">
        <f t="shared" si="2"/>
        <v>93.5</v>
      </c>
      <c r="U23" s="92">
        <v>25</v>
      </c>
      <c r="V23" s="93">
        <v>30</v>
      </c>
      <c r="W23" s="94">
        <v>17</v>
      </c>
      <c r="X23" s="95">
        <v>9.5</v>
      </c>
      <c r="Y23" s="5">
        <f t="shared" si="3"/>
        <v>62.5</v>
      </c>
      <c r="Z23" s="92">
        <v>29</v>
      </c>
      <c r="AA23" s="93">
        <v>60</v>
      </c>
      <c r="AB23" s="94">
        <v>25</v>
      </c>
      <c r="AC23" s="95">
        <v>9.5</v>
      </c>
      <c r="AD23" s="5">
        <f t="shared" si="4"/>
        <v>104.5</v>
      </c>
      <c r="AE23" s="8">
        <f t="shared" si="5"/>
        <v>458.5</v>
      </c>
      <c r="AF23" s="96">
        <v>28</v>
      </c>
      <c r="AG23" s="97">
        <v>12</v>
      </c>
      <c r="AH23" s="97">
        <v>8</v>
      </c>
      <c r="AI23" s="97">
        <v>15</v>
      </c>
      <c r="AJ23" s="97">
        <v>8</v>
      </c>
      <c r="AK23" s="22"/>
      <c r="AL23" s="98">
        <v>18</v>
      </c>
      <c r="AM23" s="4">
        <f t="shared" si="6"/>
        <v>89</v>
      </c>
      <c r="AN23" s="96">
        <v>20</v>
      </c>
      <c r="AO23" s="97">
        <v>10</v>
      </c>
      <c r="AP23" s="97">
        <v>10</v>
      </c>
      <c r="AQ23" s="97">
        <v>10</v>
      </c>
      <c r="AR23" s="97">
        <v>5</v>
      </c>
      <c r="AS23" s="22"/>
      <c r="AT23" s="98">
        <v>15</v>
      </c>
      <c r="AU23" s="4">
        <f t="shared" si="7"/>
        <v>70</v>
      </c>
      <c r="AV23" s="96">
        <v>16</v>
      </c>
      <c r="AW23" s="97">
        <v>10</v>
      </c>
      <c r="AX23" s="97">
        <v>8</v>
      </c>
      <c r="AY23" s="97">
        <v>10</v>
      </c>
      <c r="AZ23" s="97">
        <v>10</v>
      </c>
      <c r="BA23" s="22"/>
      <c r="BB23" s="98">
        <v>15</v>
      </c>
      <c r="BC23" s="4">
        <f t="shared" si="8"/>
        <v>69</v>
      </c>
      <c r="BD23" s="8">
        <f t="shared" si="9"/>
        <v>228</v>
      </c>
      <c r="BE23" s="137">
        <f t="shared" si="10"/>
        <v>686.5</v>
      </c>
      <c r="BF23" s="103"/>
    </row>
    <row r="24" spans="1:58" s="45" customFormat="1" ht="34.5" customHeight="1">
      <c r="A24" s="100">
        <v>16</v>
      </c>
      <c r="B24" s="108" t="s">
        <v>59</v>
      </c>
      <c r="C24" s="101" t="s">
        <v>105</v>
      </c>
      <c r="D24" s="102" t="s">
        <v>257</v>
      </c>
      <c r="E24" s="91">
        <v>41</v>
      </c>
      <c r="F24" s="92">
        <v>31</v>
      </c>
      <c r="G24" s="93">
        <v>38</v>
      </c>
      <c r="H24" s="94">
        <v>33</v>
      </c>
      <c r="I24" s="95">
        <v>11.5</v>
      </c>
      <c r="J24" s="4">
        <f t="shared" si="0"/>
        <v>90.5</v>
      </c>
      <c r="K24" s="92">
        <v>18</v>
      </c>
      <c r="L24" s="93">
        <v>30</v>
      </c>
      <c r="M24" s="94">
        <v>24</v>
      </c>
      <c r="N24" s="95">
        <v>11.5</v>
      </c>
      <c r="O24" s="4">
        <f t="shared" si="1"/>
        <v>60.5</v>
      </c>
      <c r="P24" s="92">
        <v>30</v>
      </c>
      <c r="Q24" s="93">
        <v>38</v>
      </c>
      <c r="R24" s="94">
        <v>29</v>
      </c>
      <c r="S24" s="95">
        <v>11.5</v>
      </c>
      <c r="T24" s="4">
        <f t="shared" si="2"/>
        <v>85.5</v>
      </c>
      <c r="U24" s="92">
        <v>25</v>
      </c>
      <c r="V24" s="93">
        <v>38</v>
      </c>
      <c r="W24" s="94">
        <v>25</v>
      </c>
      <c r="X24" s="95">
        <v>11.5</v>
      </c>
      <c r="Y24" s="5">
        <f t="shared" si="3"/>
        <v>76.5</v>
      </c>
      <c r="Z24" s="92">
        <v>25</v>
      </c>
      <c r="AA24" s="93">
        <v>50</v>
      </c>
      <c r="AB24" s="94">
        <v>27</v>
      </c>
      <c r="AC24" s="95">
        <v>11.5</v>
      </c>
      <c r="AD24" s="5">
        <f t="shared" si="4"/>
        <v>90.5</v>
      </c>
      <c r="AE24" s="8">
        <f t="shared" si="5"/>
        <v>403.5</v>
      </c>
      <c r="AF24" s="96">
        <v>33</v>
      </c>
      <c r="AG24" s="97">
        <v>18</v>
      </c>
      <c r="AH24" s="97">
        <v>15</v>
      </c>
      <c r="AI24" s="97">
        <v>17</v>
      </c>
      <c r="AJ24" s="97">
        <v>7</v>
      </c>
      <c r="AK24" s="22"/>
      <c r="AL24" s="98">
        <v>26</v>
      </c>
      <c r="AM24" s="4">
        <f t="shared" si="6"/>
        <v>116</v>
      </c>
      <c r="AN24" s="96">
        <v>31</v>
      </c>
      <c r="AO24" s="97">
        <v>16</v>
      </c>
      <c r="AP24" s="97">
        <v>15</v>
      </c>
      <c r="AQ24" s="97">
        <v>16</v>
      </c>
      <c r="AR24" s="97">
        <v>8</v>
      </c>
      <c r="AS24" s="22"/>
      <c r="AT24" s="98">
        <v>24</v>
      </c>
      <c r="AU24" s="4">
        <f t="shared" si="7"/>
        <v>110</v>
      </c>
      <c r="AV24" s="96">
        <v>20</v>
      </c>
      <c r="AW24" s="97">
        <v>10</v>
      </c>
      <c r="AX24" s="97">
        <v>1</v>
      </c>
      <c r="AY24" s="97">
        <v>5</v>
      </c>
      <c r="AZ24" s="97">
        <v>5</v>
      </c>
      <c r="BA24" s="22"/>
      <c r="BB24" s="98">
        <v>10</v>
      </c>
      <c r="BC24" s="4">
        <f t="shared" si="8"/>
        <v>51</v>
      </c>
      <c r="BD24" s="8">
        <f t="shared" si="9"/>
        <v>277</v>
      </c>
      <c r="BE24" s="137">
        <f t="shared" si="10"/>
        <v>680.5</v>
      </c>
      <c r="BF24" s="103"/>
    </row>
    <row r="25" spans="1:58" s="45" customFormat="1" ht="34.5" customHeight="1">
      <c r="A25" s="100">
        <v>7</v>
      </c>
      <c r="B25" s="101" t="s">
        <v>50</v>
      </c>
      <c r="C25" s="108" t="s">
        <v>93</v>
      </c>
      <c r="D25" s="102" t="s">
        <v>248</v>
      </c>
      <c r="E25" s="91">
        <v>45</v>
      </c>
      <c r="F25" s="92">
        <v>29</v>
      </c>
      <c r="G25" s="93">
        <v>39</v>
      </c>
      <c r="H25" s="94">
        <v>25</v>
      </c>
      <c r="I25" s="95">
        <v>18</v>
      </c>
      <c r="J25" s="4">
        <f t="shared" si="0"/>
        <v>75</v>
      </c>
      <c r="K25" s="92">
        <v>28</v>
      </c>
      <c r="L25" s="93">
        <v>26</v>
      </c>
      <c r="M25" s="94">
        <v>24</v>
      </c>
      <c r="N25" s="95">
        <v>18</v>
      </c>
      <c r="O25" s="4">
        <f t="shared" si="1"/>
        <v>60</v>
      </c>
      <c r="P25" s="92">
        <v>38</v>
      </c>
      <c r="Q25" s="93">
        <v>35</v>
      </c>
      <c r="R25" s="94">
        <v>23</v>
      </c>
      <c r="S25" s="95">
        <v>18</v>
      </c>
      <c r="T25" s="4">
        <f t="shared" si="2"/>
        <v>78</v>
      </c>
      <c r="U25" s="92">
        <v>25</v>
      </c>
      <c r="V25" s="93">
        <v>40</v>
      </c>
      <c r="W25" s="94">
        <v>20</v>
      </c>
      <c r="X25" s="95">
        <v>18</v>
      </c>
      <c r="Y25" s="5">
        <f t="shared" si="3"/>
        <v>67</v>
      </c>
      <c r="Z25" s="92">
        <v>30</v>
      </c>
      <c r="AA25" s="93">
        <v>40</v>
      </c>
      <c r="AB25" s="94">
        <v>25</v>
      </c>
      <c r="AC25" s="95">
        <v>18</v>
      </c>
      <c r="AD25" s="5">
        <f t="shared" si="4"/>
        <v>77</v>
      </c>
      <c r="AE25" s="8">
        <f t="shared" si="5"/>
        <v>357</v>
      </c>
      <c r="AF25" s="96">
        <v>34</v>
      </c>
      <c r="AG25" s="97">
        <v>18</v>
      </c>
      <c r="AH25" s="97">
        <v>12</v>
      </c>
      <c r="AI25" s="97">
        <v>15</v>
      </c>
      <c r="AJ25" s="97">
        <v>8</v>
      </c>
      <c r="AK25" s="22"/>
      <c r="AL25" s="98">
        <v>25</v>
      </c>
      <c r="AM25" s="4">
        <f t="shared" si="6"/>
        <v>112</v>
      </c>
      <c r="AN25" s="96">
        <v>33</v>
      </c>
      <c r="AO25" s="97">
        <v>17</v>
      </c>
      <c r="AP25" s="97">
        <v>17</v>
      </c>
      <c r="AQ25" s="97">
        <v>18</v>
      </c>
      <c r="AR25" s="97">
        <v>8</v>
      </c>
      <c r="AS25" s="22"/>
      <c r="AT25" s="98">
        <v>26</v>
      </c>
      <c r="AU25" s="4">
        <f t="shared" si="7"/>
        <v>119</v>
      </c>
      <c r="AV25" s="96">
        <v>15</v>
      </c>
      <c r="AW25" s="97">
        <v>10</v>
      </c>
      <c r="AX25" s="97">
        <v>20</v>
      </c>
      <c r="AY25" s="97">
        <v>15</v>
      </c>
      <c r="AZ25" s="97">
        <v>5</v>
      </c>
      <c r="BA25" s="22"/>
      <c r="BB25" s="98">
        <v>20</v>
      </c>
      <c r="BC25" s="4">
        <f t="shared" si="8"/>
        <v>85</v>
      </c>
      <c r="BD25" s="8">
        <f t="shared" si="9"/>
        <v>316</v>
      </c>
      <c r="BE25" s="137">
        <f t="shared" si="10"/>
        <v>673</v>
      </c>
      <c r="BF25" s="103"/>
    </row>
    <row r="26" spans="1:58" s="45" customFormat="1" ht="34.5" customHeight="1">
      <c r="A26" s="100">
        <v>32</v>
      </c>
      <c r="B26" s="108" t="s">
        <v>73</v>
      </c>
      <c r="C26" s="108" t="s">
        <v>121</v>
      </c>
      <c r="D26" s="102" t="s">
        <v>271</v>
      </c>
      <c r="E26" s="91">
        <v>42</v>
      </c>
      <c r="F26" s="92">
        <v>19</v>
      </c>
      <c r="G26" s="93">
        <v>31</v>
      </c>
      <c r="H26" s="94">
        <v>15</v>
      </c>
      <c r="I26" s="95">
        <v>12</v>
      </c>
      <c r="J26" s="4">
        <f t="shared" si="0"/>
        <v>53</v>
      </c>
      <c r="K26" s="92">
        <v>20</v>
      </c>
      <c r="L26" s="93">
        <v>28</v>
      </c>
      <c r="M26" s="94">
        <v>24</v>
      </c>
      <c r="N26" s="95">
        <v>12</v>
      </c>
      <c r="O26" s="4">
        <f t="shared" si="1"/>
        <v>60</v>
      </c>
      <c r="P26" s="92">
        <v>24</v>
      </c>
      <c r="Q26" s="93">
        <v>36</v>
      </c>
      <c r="R26" s="94">
        <v>26</v>
      </c>
      <c r="S26" s="95">
        <v>12</v>
      </c>
      <c r="T26" s="4">
        <f t="shared" si="2"/>
        <v>74</v>
      </c>
      <c r="U26" s="92">
        <v>30</v>
      </c>
      <c r="V26" s="93">
        <v>38</v>
      </c>
      <c r="W26" s="94">
        <v>23</v>
      </c>
      <c r="X26" s="95">
        <v>12</v>
      </c>
      <c r="Y26" s="5">
        <f t="shared" si="3"/>
        <v>79</v>
      </c>
      <c r="Z26" s="92">
        <v>22</v>
      </c>
      <c r="AA26" s="93">
        <v>30</v>
      </c>
      <c r="AB26" s="94">
        <v>20</v>
      </c>
      <c r="AC26" s="95">
        <v>12</v>
      </c>
      <c r="AD26" s="5">
        <f t="shared" si="4"/>
        <v>60</v>
      </c>
      <c r="AE26" s="8">
        <f t="shared" si="5"/>
        <v>326</v>
      </c>
      <c r="AF26" s="96">
        <v>34</v>
      </c>
      <c r="AG26" s="97">
        <v>19</v>
      </c>
      <c r="AH26" s="97">
        <v>15</v>
      </c>
      <c r="AI26" s="97">
        <v>16</v>
      </c>
      <c r="AJ26" s="97">
        <v>10</v>
      </c>
      <c r="AK26" s="22"/>
      <c r="AL26" s="98">
        <v>28</v>
      </c>
      <c r="AM26" s="4">
        <f t="shared" si="6"/>
        <v>122</v>
      </c>
      <c r="AN26" s="96">
        <v>31</v>
      </c>
      <c r="AO26" s="97">
        <v>16</v>
      </c>
      <c r="AP26" s="97">
        <v>18</v>
      </c>
      <c r="AQ26" s="97">
        <v>15</v>
      </c>
      <c r="AR26" s="97">
        <v>8</v>
      </c>
      <c r="AS26" s="22"/>
      <c r="AT26" s="98">
        <v>25</v>
      </c>
      <c r="AU26" s="4">
        <f t="shared" si="7"/>
        <v>113</v>
      </c>
      <c r="AV26" s="96">
        <v>20</v>
      </c>
      <c r="AW26" s="97">
        <v>10</v>
      </c>
      <c r="AX26" s="97">
        <v>15</v>
      </c>
      <c r="AY26" s="97">
        <v>10</v>
      </c>
      <c r="AZ26" s="97">
        <v>7</v>
      </c>
      <c r="BA26" s="22"/>
      <c r="BB26" s="98">
        <v>20</v>
      </c>
      <c r="BC26" s="4">
        <f t="shared" si="8"/>
        <v>82</v>
      </c>
      <c r="BD26" s="8">
        <f t="shared" si="9"/>
        <v>317</v>
      </c>
      <c r="BE26" s="137">
        <f t="shared" si="10"/>
        <v>643</v>
      </c>
      <c r="BF26" s="104"/>
    </row>
    <row r="27" spans="1:58" s="45" customFormat="1" ht="34.5" customHeight="1">
      <c r="A27" s="100">
        <v>25</v>
      </c>
      <c r="B27" s="101" t="s">
        <v>66</v>
      </c>
      <c r="C27" s="101" t="s">
        <v>114</v>
      </c>
      <c r="D27" s="102" t="s">
        <v>264</v>
      </c>
      <c r="E27" s="91">
        <v>22</v>
      </c>
      <c r="F27" s="92">
        <v>19</v>
      </c>
      <c r="G27" s="93">
        <v>27</v>
      </c>
      <c r="H27" s="94">
        <v>16</v>
      </c>
      <c r="I27" s="95">
        <v>11.5</v>
      </c>
      <c r="J27" s="4">
        <f t="shared" si="0"/>
        <v>50.5</v>
      </c>
      <c r="K27" s="92">
        <v>18</v>
      </c>
      <c r="L27" s="93">
        <v>32</v>
      </c>
      <c r="M27" s="94">
        <v>27</v>
      </c>
      <c r="N27" s="95">
        <v>11.5</v>
      </c>
      <c r="O27" s="4">
        <f t="shared" si="1"/>
        <v>65.5</v>
      </c>
      <c r="P27" s="92">
        <v>25</v>
      </c>
      <c r="Q27" s="93">
        <v>45</v>
      </c>
      <c r="R27" s="94">
        <v>25</v>
      </c>
      <c r="S27" s="95">
        <v>11.5</v>
      </c>
      <c r="T27" s="4">
        <f t="shared" si="2"/>
        <v>83.5</v>
      </c>
      <c r="U27" s="92">
        <v>20</v>
      </c>
      <c r="V27" s="93">
        <v>32</v>
      </c>
      <c r="W27" s="94">
        <v>20</v>
      </c>
      <c r="X27" s="95">
        <v>11.5</v>
      </c>
      <c r="Y27" s="5">
        <f t="shared" si="3"/>
        <v>60.5</v>
      </c>
      <c r="Z27" s="92">
        <v>35</v>
      </c>
      <c r="AA27" s="93">
        <v>74</v>
      </c>
      <c r="AB27" s="94">
        <v>40</v>
      </c>
      <c r="AC27" s="95">
        <v>11.5</v>
      </c>
      <c r="AD27" s="5">
        <f t="shared" si="4"/>
        <v>137.5</v>
      </c>
      <c r="AE27" s="8">
        <f t="shared" si="5"/>
        <v>397.5</v>
      </c>
      <c r="AF27" s="96">
        <v>23</v>
      </c>
      <c r="AG27" s="97">
        <v>9</v>
      </c>
      <c r="AH27" s="97">
        <v>15</v>
      </c>
      <c r="AI27" s="97">
        <v>9</v>
      </c>
      <c r="AJ27" s="97">
        <v>8</v>
      </c>
      <c r="AK27" s="22"/>
      <c r="AL27" s="98">
        <v>17</v>
      </c>
      <c r="AM27" s="4">
        <f t="shared" si="6"/>
        <v>81</v>
      </c>
      <c r="AN27" s="96">
        <v>30</v>
      </c>
      <c r="AO27" s="97">
        <v>18</v>
      </c>
      <c r="AP27" s="97">
        <v>19</v>
      </c>
      <c r="AQ27" s="97">
        <v>15</v>
      </c>
      <c r="AR27" s="97">
        <v>10</v>
      </c>
      <c r="AS27" s="22"/>
      <c r="AT27" s="98">
        <v>22</v>
      </c>
      <c r="AU27" s="4">
        <f t="shared" si="7"/>
        <v>114</v>
      </c>
      <c r="AV27" s="96">
        <v>10</v>
      </c>
      <c r="AW27" s="97">
        <v>8</v>
      </c>
      <c r="AX27" s="97">
        <v>5</v>
      </c>
      <c r="AY27" s="97">
        <v>5</v>
      </c>
      <c r="AZ27" s="97">
        <v>2</v>
      </c>
      <c r="BA27" s="22"/>
      <c r="BB27" s="98">
        <v>5</v>
      </c>
      <c r="BC27" s="4">
        <f t="shared" si="8"/>
        <v>35</v>
      </c>
      <c r="BD27" s="8">
        <f t="shared" si="9"/>
        <v>230</v>
      </c>
      <c r="BE27" s="137">
        <f t="shared" si="10"/>
        <v>627.5</v>
      </c>
      <c r="BF27" s="103"/>
    </row>
    <row r="28" spans="1:58" s="45" customFormat="1" ht="34.5" customHeight="1">
      <c r="A28" s="100">
        <v>2</v>
      </c>
      <c r="B28" s="101" t="s">
        <v>45</v>
      </c>
      <c r="C28" s="101" t="s">
        <v>88</v>
      </c>
      <c r="D28" s="102" t="s">
        <v>243</v>
      </c>
      <c r="E28" s="91">
        <v>20</v>
      </c>
      <c r="F28" s="92">
        <v>31</v>
      </c>
      <c r="G28" s="93">
        <v>36</v>
      </c>
      <c r="H28" s="94">
        <v>23</v>
      </c>
      <c r="I28" s="95">
        <v>14</v>
      </c>
      <c r="J28" s="4">
        <f t="shared" si="0"/>
        <v>76</v>
      </c>
      <c r="K28" s="92">
        <v>18</v>
      </c>
      <c r="L28" s="93">
        <v>24</v>
      </c>
      <c r="M28" s="94">
        <v>22</v>
      </c>
      <c r="N28" s="95">
        <v>14</v>
      </c>
      <c r="O28" s="4">
        <f t="shared" si="1"/>
        <v>50</v>
      </c>
      <c r="P28" s="92">
        <v>25</v>
      </c>
      <c r="Q28" s="93">
        <v>30</v>
      </c>
      <c r="R28" s="94">
        <v>28</v>
      </c>
      <c r="S28" s="95">
        <v>14</v>
      </c>
      <c r="T28" s="4">
        <f t="shared" si="2"/>
        <v>69</v>
      </c>
      <c r="U28" s="92">
        <v>20</v>
      </c>
      <c r="V28" s="93">
        <v>38</v>
      </c>
      <c r="W28" s="94">
        <v>25</v>
      </c>
      <c r="X28" s="95">
        <v>14</v>
      </c>
      <c r="Y28" s="5">
        <f t="shared" si="3"/>
        <v>69</v>
      </c>
      <c r="Z28" s="92">
        <v>27</v>
      </c>
      <c r="AA28" s="93">
        <v>60</v>
      </c>
      <c r="AB28" s="94">
        <v>32</v>
      </c>
      <c r="AC28" s="95">
        <v>14</v>
      </c>
      <c r="AD28" s="5">
        <f t="shared" si="4"/>
        <v>105</v>
      </c>
      <c r="AE28" s="8">
        <f t="shared" si="5"/>
        <v>369</v>
      </c>
      <c r="AF28" s="96">
        <v>25</v>
      </c>
      <c r="AG28" s="97">
        <v>14</v>
      </c>
      <c r="AH28" s="97">
        <v>8</v>
      </c>
      <c r="AI28" s="97">
        <v>9</v>
      </c>
      <c r="AJ28" s="97">
        <v>7</v>
      </c>
      <c r="AK28" s="22"/>
      <c r="AL28" s="98">
        <v>18</v>
      </c>
      <c r="AM28" s="4">
        <f t="shared" si="6"/>
        <v>81</v>
      </c>
      <c r="AN28" s="96">
        <v>35</v>
      </c>
      <c r="AO28" s="97">
        <v>18</v>
      </c>
      <c r="AP28" s="97">
        <v>16</v>
      </c>
      <c r="AQ28" s="97">
        <v>10</v>
      </c>
      <c r="AR28" s="97">
        <v>9</v>
      </c>
      <c r="AS28" s="22"/>
      <c r="AT28" s="98">
        <v>25</v>
      </c>
      <c r="AU28" s="4">
        <f t="shared" si="7"/>
        <v>113</v>
      </c>
      <c r="AV28" s="96">
        <v>10</v>
      </c>
      <c r="AW28" s="97">
        <v>5</v>
      </c>
      <c r="AX28" s="97">
        <v>15</v>
      </c>
      <c r="AY28" s="97">
        <v>20</v>
      </c>
      <c r="AZ28" s="97">
        <v>5</v>
      </c>
      <c r="BA28" s="22"/>
      <c r="BB28" s="98">
        <v>5</v>
      </c>
      <c r="BC28" s="4">
        <f t="shared" si="8"/>
        <v>60</v>
      </c>
      <c r="BD28" s="8">
        <f t="shared" si="9"/>
        <v>254</v>
      </c>
      <c r="BE28" s="137">
        <f t="shared" si="10"/>
        <v>623</v>
      </c>
      <c r="BF28" s="103"/>
    </row>
    <row r="29" spans="1:58" s="45" customFormat="1" ht="34.5" customHeight="1">
      <c r="A29" s="100">
        <v>12</v>
      </c>
      <c r="B29" s="101" t="s">
        <v>55</v>
      </c>
      <c r="C29" s="101" t="s">
        <v>100</v>
      </c>
      <c r="D29" s="102" t="s">
        <v>253</v>
      </c>
      <c r="E29" s="91">
        <v>44</v>
      </c>
      <c r="F29" s="92">
        <v>16</v>
      </c>
      <c r="G29" s="93">
        <v>25</v>
      </c>
      <c r="H29" s="94">
        <v>30</v>
      </c>
      <c r="I29" s="95">
        <v>16</v>
      </c>
      <c r="J29" s="4">
        <f t="shared" si="0"/>
        <v>55</v>
      </c>
      <c r="K29" s="92">
        <v>20</v>
      </c>
      <c r="L29" s="93">
        <v>24</v>
      </c>
      <c r="M29" s="94">
        <v>22</v>
      </c>
      <c r="N29" s="95">
        <v>16</v>
      </c>
      <c r="O29" s="4">
        <f t="shared" si="1"/>
        <v>50</v>
      </c>
      <c r="P29" s="92">
        <v>15</v>
      </c>
      <c r="Q29" s="93">
        <v>29</v>
      </c>
      <c r="R29" s="94">
        <v>18</v>
      </c>
      <c r="S29" s="95">
        <v>16</v>
      </c>
      <c r="T29" s="4">
        <f t="shared" si="2"/>
        <v>46</v>
      </c>
      <c r="U29" s="92">
        <v>25</v>
      </c>
      <c r="V29" s="93">
        <v>38</v>
      </c>
      <c r="W29" s="94">
        <v>20</v>
      </c>
      <c r="X29" s="95">
        <v>16</v>
      </c>
      <c r="Y29" s="5">
        <f t="shared" si="3"/>
        <v>67</v>
      </c>
      <c r="Z29" s="92">
        <v>27</v>
      </c>
      <c r="AA29" s="93">
        <v>45</v>
      </c>
      <c r="AB29" s="94">
        <v>25</v>
      </c>
      <c r="AC29" s="95">
        <v>16</v>
      </c>
      <c r="AD29" s="5">
        <f t="shared" si="4"/>
        <v>81</v>
      </c>
      <c r="AE29" s="8">
        <f t="shared" si="5"/>
        <v>299</v>
      </c>
      <c r="AF29" s="96">
        <v>35</v>
      </c>
      <c r="AG29" s="97">
        <v>18</v>
      </c>
      <c r="AH29" s="97">
        <v>12</v>
      </c>
      <c r="AI29" s="97">
        <v>18</v>
      </c>
      <c r="AJ29" s="97">
        <v>9</v>
      </c>
      <c r="AK29" s="22"/>
      <c r="AL29" s="98">
        <v>25</v>
      </c>
      <c r="AM29" s="4">
        <f t="shared" si="6"/>
        <v>117</v>
      </c>
      <c r="AN29" s="96">
        <v>30</v>
      </c>
      <c r="AO29" s="97">
        <v>15</v>
      </c>
      <c r="AP29" s="97">
        <v>15</v>
      </c>
      <c r="AQ29" s="97">
        <v>18</v>
      </c>
      <c r="AR29" s="97">
        <v>7</v>
      </c>
      <c r="AS29" s="22"/>
      <c r="AT29" s="98">
        <v>24</v>
      </c>
      <c r="AU29" s="4">
        <f t="shared" si="7"/>
        <v>109</v>
      </c>
      <c r="AV29" s="96">
        <v>15</v>
      </c>
      <c r="AW29" s="97">
        <v>10</v>
      </c>
      <c r="AX29" s="97">
        <v>17</v>
      </c>
      <c r="AY29" s="97">
        <v>10</v>
      </c>
      <c r="AZ29" s="97">
        <v>6</v>
      </c>
      <c r="BA29" s="22"/>
      <c r="BB29" s="98">
        <v>20</v>
      </c>
      <c r="BC29" s="4">
        <f t="shared" si="8"/>
        <v>78</v>
      </c>
      <c r="BD29" s="8">
        <f t="shared" si="9"/>
        <v>304</v>
      </c>
      <c r="BE29" s="137">
        <f t="shared" si="10"/>
        <v>603</v>
      </c>
      <c r="BF29" s="103"/>
    </row>
    <row r="30" spans="1:58" s="45" customFormat="1" ht="34.5" customHeight="1">
      <c r="A30" s="100">
        <v>8</v>
      </c>
      <c r="B30" s="101" t="s">
        <v>51</v>
      </c>
      <c r="C30" s="101" t="s">
        <v>95</v>
      </c>
      <c r="D30" s="102" t="s">
        <v>249</v>
      </c>
      <c r="E30" s="91">
        <v>38</v>
      </c>
      <c r="F30" s="92">
        <v>15</v>
      </c>
      <c r="G30" s="93">
        <v>19</v>
      </c>
      <c r="H30" s="94">
        <v>29</v>
      </c>
      <c r="I30" s="95">
        <v>20.5</v>
      </c>
      <c r="J30" s="4">
        <f t="shared" si="0"/>
        <v>42.5</v>
      </c>
      <c r="K30" s="92">
        <v>19</v>
      </c>
      <c r="L30" s="93">
        <v>29</v>
      </c>
      <c r="M30" s="94">
        <v>24</v>
      </c>
      <c r="N30" s="95">
        <v>20.5</v>
      </c>
      <c r="O30" s="4">
        <f t="shared" si="1"/>
        <v>51.5</v>
      </c>
      <c r="P30" s="92">
        <v>18</v>
      </c>
      <c r="Q30" s="93">
        <v>20</v>
      </c>
      <c r="R30" s="94">
        <v>20</v>
      </c>
      <c r="S30" s="95">
        <v>20.5</v>
      </c>
      <c r="T30" s="4">
        <f t="shared" si="2"/>
        <v>37.5</v>
      </c>
      <c r="U30" s="92">
        <v>25</v>
      </c>
      <c r="V30" s="93">
        <v>38</v>
      </c>
      <c r="W30" s="94">
        <v>25</v>
      </c>
      <c r="X30" s="95">
        <v>20.5</v>
      </c>
      <c r="Y30" s="5">
        <f t="shared" si="3"/>
        <v>67.5</v>
      </c>
      <c r="Z30" s="92">
        <v>22</v>
      </c>
      <c r="AA30" s="93">
        <v>34</v>
      </c>
      <c r="AB30" s="94">
        <v>21</v>
      </c>
      <c r="AC30" s="95">
        <v>20.5</v>
      </c>
      <c r="AD30" s="5">
        <f t="shared" si="4"/>
        <v>56.5</v>
      </c>
      <c r="AE30" s="8">
        <f t="shared" si="5"/>
        <v>255.5</v>
      </c>
      <c r="AF30" s="96">
        <v>33</v>
      </c>
      <c r="AG30" s="97">
        <v>17</v>
      </c>
      <c r="AH30" s="97">
        <v>18</v>
      </c>
      <c r="AI30" s="97">
        <v>16</v>
      </c>
      <c r="AJ30" s="97">
        <v>10</v>
      </c>
      <c r="AK30" s="22"/>
      <c r="AL30" s="98">
        <v>28</v>
      </c>
      <c r="AM30" s="4">
        <f t="shared" si="6"/>
        <v>122</v>
      </c>
      <c r="AN30" s="96">
        <v>32</v>
      </c>
      <c r="AO30" s="97">
        <v>17</v>
      </c>
      <c r="AP30" s="97">
        <v>15</v>
      </c>
      <c r="AQ30" s="97">
        <v>15</v>
      </c>
      <c r="AR30" s="97">
        <v>8</v>
      </c>
      <c r="AS30" s="22"/>
      <c r="AT30" s="98">
        <v>25</v>
      </c>
      <c r="AU30" s="4">
        <f t="shared" si="7"/>
        <v>112</v>
      </c>
      <c r="AV30" s="96">
        <v>30</v>
      </c>
      <c r="AW30" s="97">
        <v>15</v>
      </c>
      <c r="AX30" s="97">
        <v>17</v>
      </c>
      <c r="AY30" s="97">
        <v>15</v>
      </c>
      <c r="AZ30" s="97">
        <v>8</v>
      </c>
      <c r="BA30" s="22"/>
      <c r="BB30" s="98">
        <v>28</v>
      </c>
      <c r="BC30" s="4">
        <f t="shared" si="8"/>
        <v>113</v>
      </c>
      <c r="BD30" s="8">
        <f t="shared" si="9"/>
        <v>347</v>
      </c>
      <c r="BE30" s="137">
        <f t="shared" si="10"/>
        <v>602.5</v>
      </c>
      <c r="BF30" s="103"/>
    </row>
    <row r="31" spans="1:58" s="45" customFormat="1" ht="34.5" customHeight="1">
      <c r="A31" s="100">
        <v>42</v>
      </c>
      <c r="B31" s="101" t="s">
        <v>83</v>
      </c>
      <c r="C31" s="101" t="s">
        <v>131</v>
      </c>
      <c r="D31" s="102" t="s">
        <v>281</v>
      </c>
      <c r="E31" s="91">
        <v>33</v>
      </c>
      <c r="F31" s="92">
        <v>36</v>
      </c>
      <c r="G31" s="93">
        <v>39</v>
      </c>
      <c r="H31" s="94">
        <v>39</v>
      </c>
      <c r="I31" s="95">
        <v>12.5</v>
      </c>
      <c r="J31" s="4">
        <f t="shared" si="0"/>
        <v>101.5</v>
      </c>
      <c r="K31" s="92">
        <v>24</v>
      </c>
      <c r="L31" s="93">
        <v>30</v>
      </c>
      <c r="M31" s="94">
        <v>26</v>
      </c>
      <c r="N31" s="95">
        <v>12.5</v>
      </c>
      <c r="O31" s="4">
        <f t="shared" si="1"/>
        <v>67.5</v>
      </c>
      <c r="P31" s="92">
        <v>40</v>
      </c>
      <c r="Q31" s="93">
        <v>56</v>
      </c>
      <c r="R31" s="94">
        <v>30</v>
      </c>
      <c r="S31" s="95">
        <v>12.5</v>
      </c>
      <c r="T31" s="4">
        <f t="shared" si="2"/>
        <v>113.5</v>
      </c>
      <c r="U31" s="92">
        <v>23</v>
      </c>
      <c r="V31" s="93">
        <v>38</v>
      </c>
      <c r="W31" s="94">
        <v>20</v>
      </c>
      <c r="X31" s="95">
        <v>12.5</v>
      </c>
      <c r="Y31" s="5">
        <f t="shared" si="3"/>
        <v>68.5</v>
      </c>
      <c r="Z31" s="92">
        <v>29</v>
      </c>
      <c r="AA31" s="93">
        <v>55</v>
      </c>
      <c r="AB31" s="94">
        <v>30</v>
      </c>
      <c r="AC31" s="95">
        <v>12.5</v>
      </c>
      <c r="AD31" s="5">
        <f t="shared" si="4"/>
        <v>101.5</v>
      </c>
      <c r="AE31" s="8">
        <f t="shared" si="5"/>
        <v>452.5</v>
      </c>
      <c r="AF31" s="96">
        <v>10</v>
      </c>
      <c r="AG31" s="97">
        <v>5</v>
      </c>
      <c r="AH31" s="97">
        <v>5</v>
      </c>
      <c r="AI31" s="97">
        <v>5</v>
      </c>
      <c r="AJ31" s="97">
        <v>5</v>
      </c>
      <c r="AK31" s="22"/>
      <c r="AL31" s="98">
        <v>5</v>
      </c>
      <c r="AM31" s="4">
        <f t="shared" si="6"/>
        <v>35</v>
      </c>
      <c r="AN31" s="96">
        <v>21</v>
      </c>
      <c r="AO31" s="97">
        <v>12</v>
      </c>
      <c r="AP31" s="97">
        <v>5</v>
      </c>
      <c r="AQ31" s="97">
        <v>5</v>
      </c>
      <c r="AR31" s="97">
        <v>5</v>
      </c>
      <c r="AS31" s="22"/>
      <c r="AT31" s="98">
        <v>10</v>
      </c>
      <c r="AU31" s="4">
        <f t="shared" si="7"/>
        <v>58</v>
      </c>
      <c r="AV31" s="96">
        <v>10</v>
      </c>
      <c r="AW31" s="97">
        <v>5</v>
      </c>
      <c r="AX31" s="97">
        <v>5</v>
      </c>
      <c r="AY31" s="97">
        <v>5</v>
      </c>
      <c r="AZ31" s="97">
        <v>10</v>
      </c>
      <c r="BA31" s="22"/>
      <c r="BB31" s="98">
        <v>10</v>
      </c>
      <c r="BC31" s="4">
        <f t="shared" si="8"/>
        <v>45</v>
      </c>
      <c r="BD31" s="8">
        <f t="shared" si="9"/>
        <v>138</v>
      </c>
      <c r="BE31" s="137">
        <f t="shared" si="10"/>
        <v>590.5</v>
      </c>
      <c r="BF31" s="103"/>
    </row>
    <row r="32" spans="1:58" s="45" customFormat="1" ht="34.5" customHeight="1">
      <c r="A32" s="100">
        <v>22</v>
      </c>
      <c r="B32" s="101" t="s">
        <v>64</v>
      </c>
      <c r="C32" s="101" t="s">
        <v>111</v>
      </c>
      <c r="D32" s="102" t="s">
        <v>262</v>
      </c>
      <c r="E32" s="91">
        <v>31</v>
      </c>
      <c r="F32" s="92">
        <v>11</v>
      </c>
      <c r="G32" s="93">
        <v>25</v>
      </c>
      <c r="H32" s="94">
        <v>25</v>
      </c>
      <c r="I32" s="95">
        <v>3.5</v>
      </c>
      <c r="J32" s="4">
        <f t="shared" si="0"/>
        <v>57.5</v>
      </c>
      <c r="K32" s="92">
        <v>15</v>
      </c>
      <c r="L32" s="93">
        <v>26</v>
      </c>
      <c r="M32" s="94">
        <v>18</v>
      </c>
      <c r="N32" s="95">
        <v>3.5</v>
      </c>
      <c r="O32" s="4">
        <f t="shared" si="1"/>
        <v>55.5</v>
      </c>
      <c r="P32" s="92">
        <v>15</v>
      </c>
      <c r="Q32" s="93">
        <v>24</v>
      </c>
      <c r="R32" s="94">
        <v>20</v>
      </c>
      <c r="S32" s="95">
        <v>3.5</v>
      </c>
      <c r="T32" s="4">
        <f t="shared" si="2"/>
        <v>55.5</v>
      </c>
      <c r="U32" s="92">
        <v>23</v>
      </c>
      <c r="V32" s="93">
        <v>36</v>
      </c>
      <c r="W32" s="94">
        <v>20</v>
      </c>
      <c r="X32" s="95">
        <v>3.5</v>
      </c>
      <c r="Y32" s="5">
        <f t="shared" si="3"/>
        <v>75.5</v>
      </c>
      <c r="Z32" s="92">
        <v>22</v>
      </c>
      <c r="AA32" s="93">
        <v>30</v>
      </c>
      <c r="AB32" s="94">
        <v>21</v>
      </c>
      <c r="AC32" s="95">
        <v>3.5</v>
      </c>
      <c r="AD32" s="5">
        <f t="shared" si="4"/>
        <v>69.5</v>
      </c>
      <c r="AE32" s="8">
        <f t="shared" si="5"/>
        <v>313.5</v>
      </c>
      <c r="AF32" s="96">
        <v>30</v>
      </c>
      <c r="AG32" s="97">
        <v>15</v>
      </c>
      <c r="AH32" s="97">
        <v>15</v>
      </c>
      <c r="AI32" s="97">
        <v>20</v>
      </c>
      <c r="AJ32" s="97">
        <v>10</v>
      </c>
      <c r="AK32" s="22"/>
      <c r="AL32" s="98">
        <v>25</v>
      </c>
      <c r="AM32" s="4">
        <f t="shared" si="6"/>
        <v>115</v>
      </c>
      <c r="AN32" s="96">
        <v>21</v>
      </c>
      <c r="AO32" s="97">
        <v>12</v>
      </c>
      <c r="AP32" s="97">
        <v>10</v>
      </c>
      <c r="AQ32" s="97">
        <v>10</v>
      </c>
      <c r="AR32" s="97">
        <v>7</v>
      </c>
      <c r="AS32" s="22"/>
      <c r="AT32" s="98">
        <v>18</v>
      </c>
      <c r="AU32" s="4">
        <f t="shared" si="7"/>
        <v>78</v>
      </c>
      <c r="AV32" s="96">
        <v>15</v>
      </c>
      <c r="AW32" s="97">
        <v>10</v>
      </c>
      <c r="AX32" s="97">
        <v>10</v>
      </c>
      <c r="AY32" s="97">
        <v>10</v>
      </c>
      <c r="AZ32" s="97">
        <v>10</v>
      </c>
      <c r="BA32" s="22"/>
      <c r="BB32" s="98">
        <v>15</v>
      </c>
      <c r="BC32" s="4">
        <f t="shared" si="8"/>
        <v>70</v>
      </c>
      <c r="BD32" s="8">
        <f t="shared" si="9"/>
        <v>263</v>
      </c>
      <c r="BE32" s="137">
        <f t="shared" si="10"/>
        <v>576.5</v>
      </c>
      <c r="BF32" s="103"/>
    </row>
    <row r="33" spans="1:58" s="45" customFormat="1" ht="34.5" customHeight="1">
      <c r="A33" s="100">
        <v>39</v>
      </c>
      <c r="B33" s="101" t="s">
        <v>80</v>
      </c>
      <c r="C33" s="101" t="s">
        <v>128</v>
      </c>
      <c r="D33" s="102" t="s">
        <v>278</v>
      </c>
      <c r="E33" s="91">
        <v>19</v>
      </c>
      <c r="F33" s="92">
        <v>17</v>
      </c>
      <c r="G33" s="93">
        <v>16</v>
      </c>
      <c r="H33" s="94">
        <v>15</v>
      </c>
      <c r="I33" s="95">
        <v>16</v>
      </c>
      <c r="J33" s="4">
        <f t="shared" si="0"/>
        <v>32</v>
      </c>
      <c r="K33" s="92">
        <v>20</v>
      </c>
      <c r="L33" s="93">
        <v>23</v>
      </c>
      <c r="M33" s="94">
        <v>23</v>
      </c>
      <c r="N33" s="95">
        <v>16</v>
      </c>
      <c r="O33" s="4">
        <f t="shared" si="1"/>
        <v>50</v>
      </c>
      <c r="P33" s="92">
        <v>23</v>
      </c>
      <c r="Q33" s="93">
        <v>20</v>
      </c>
      <c r="R33" s="94">
        <v>15</v>
      </c>
      <c r="S33" s="95">
        <v>16</v>
      </c>
      <c r="T33" s="4">
        <f t="shared" si="2"/>
        <v>42</v>
      </c>
      <c r="U33" s="92">
        <v>20</v>
      </c>
      <c r="V33" s="93">
        <v>28</v>
      </c>
      <c r="W33" s="94">
        <v>20</v>
      </c>
      <c r="X33" s="95">
        <v>16</v>
      </c>
      <c r="Y33" s="5">
        <f t="shared" si="3"/>
        <v>52</v>
      </c>
      <c r="Z33" s="92">
        <v>25</v>
      </c>
      <c r="AA33" s="93">
        <v>35</v>
      </c>
      <c r="AB33" s="94">
        <v>27</v>
      </c>
      <c r="AC33" s="95">
        <v>16</v>
      </c>
      <c r="AD33" s="5">
        <f t="shared" si="4"/>
        <v>71</v>
      </c>
      <c r="AE33" s="8">
        <f t="shared" si="5"/>
        <v>247</v>
      </c>
      <c r="AF33" s="96">
        <v>24</v>
      </c>
      <c r="AG33" s="97">
        <v>12</v>
      </c>
      <c r="AH33" s="97">
        <v>10</v>
      </c>
      <c r="AI33" s="97">
        <v>14</v>
      </c>
      <c r="AJ33" s="97">
        <v>7</v>
      </c>
      <c r="AK33" s="22"/>
      <c r="AL33" s="98">
        <v>21</v>
      </c>
      <c r="AM33" s="4">
        <f t="shared" si="6"/>
        <v>88</v>
      </c>
      <c r="AN33" s="96">
        <v>35</v>
      </c>
      <c r="AO33" s="97">
        <v>18</v>
      </c>
      <c r="AP33" s="97">
        <v>15</v>
      </c>
      <c r="AQ33" s="97">
        <v>15</v>
      </c>
      <c r="AR33" s="97">
        <v>10</v>
      </c>
      <c r="AS33" s="22"/>
      <c r="AT33" s="98">
        <v>25</v>
      </c>
      <c r="AU33" s="4">
        <f t="shared" si="7"/>
        <v>118</v>
      </c>
      <c r="AV33" s="96">
        <v>30</v>
      </c>
      <c r="AW33" s="97">
        <v>15</v>
      </c>
      <c r="AX33" s="97">
        <v>15</v>
      </c>
      <c r="AY33" s="97">
        <v>20</v>
      </c>
      <c r="AZ33" s="97">
        <v>10</v>
      </c>
      <c r="BA33" s="22"/>
      <c r="BB33" s="98">
        <v>25</v>
      </c>
      <c r="BC33" s="4">
        <f t="shared" si="8"/>
        <v>115</v>
      </c>
      <c r="BD33" s="8">
        <f t="shared" si="9"/>
        <v>321</v>
      </c>
      <c r="BE33" s="137">
        <f t="shared" si="10"/>
        <v>568</v>
      </c>
      <c r="BF33" s="103"/>
    </row>
    <row r="34" spans="1:58" s="45" customFormat="1" ht="34.5" customHeight="1">
      <c r="A34" s="100">
        <v>37</v>
      </c>
      <c r="B34" s="101" t="s">
        <v>78</v>
      </c>
      <c r="C34" s="101" t="s">
        <v>126</v>
      </c>
      <c r="D34" s="102" t="s">
        <v>276</v>
      </c>
      <c r="E34" s="109">
        <v>25</v>
      </c>
      <c r="F34" s="92">
        <v>22</v>
      </c>
      <c r="G34" s="93">
        <v>21</v>
      </c>
      <c r="H34" s="94">
        <v>19</v>
      </c>
      <c r="I34" s="95">
        <v>15.5</v>
      </c>
      <c r="J34" s="4">
        <f t="shared" si="0"/>
        <v>46.5</v>
      </c>
      <c r="K34" s="92">
        <v>17</v>
      </c>
      <c r="L34" s="93">
        <v>22</v>
      </c>
      <c r="M34" s="94">
        <v>24</v>
      </c>
      <c r="N34" s="95">
        <v>15.5</v>
      </c>
      <c r="O34" s="4">
        <f t="shared" si="1"/>
        <v>47.5</v>
      </c>
      <c r="P34" s="92">
        <v>20</v>
      </c>
      <c r="Q34" s="93">
        <v>38</v>
      </c>
      <c r="R34" s="94">
        <v>19</v>
      </c>
      <c r="S34" s="95">
        <v>15.5</v>
      </c>
      <c r="T34" s="4">
        <f t="shared" si="2"/>
        <v>61.5</v>
      </c>
      <c r="U34" s="92">
        <v>22</v>
      </c>
      <c r="V34" s="93">
        <v>32</v>
      </c>
      <c r="W34" s="94">
        <v>17</v>
      </c>
      <c r="X34" s="95">
        <v>15.5</v>
      </c>
      <c r="Y34" s="5">
        <f t="shared" si="3"/>
        <v>55.5</v>
      </c>
      <c r="Z34" s="92">
        <v>22</v>
      </c>
      <c r="AA34" s="93">
        <v>23</v>
      </c>
      <c r="AB34" s="94">
        <v>24</v>
      </c>
      <c r="AC34" s="95">
        <v>15.5</v>
      </c>
      <c r="AD34" s="5">
        <f t="shared" si="4"/>
        <v>53.5</v>
      </c>
      <c r="AE34" s="8">
        <f t="shared" si="5"/>
        <v>264.5</v>
      </c>
      <c r="AF34" s="96">
        <v>29</v>
      </c>
      <c r="AG34" s="97">
        <v>14</v>
      </c>
      <c r="AH34" s="97">
        <v>14</v>
      </c>
      <c r="AI34" s="97">
        <v>14</v>
      </c>
      <c r="AJ34" s="97">
        <v>10</v>
      </c>
      <c r="AK34" s="22"/>
      <c r="AL34" s="98">
        <v>24</v>
      </c>
      <c r="AM34" s="4">
        <f t="shared" si="6"/>
        <v>105</v>
      </c>
      <c r="AN34" s="96">
        <v>38</v>
      </c>
      <c r="AO34" s="97">
        <v>19</v>
      </c>
      <c r="AP34" s="97">
        <v>10</v>
      </c>
      <c r="AQ34" s="97">
        <v>18</v>
      </c>
      <c r="AR34" s="97">
        <v>10</v>
      </c>
      <c r="AS34" s="22"/>
      <c r="AT34" s="98">
        <v>25</v>
      </c>
      <c r="AU34" s="4">
        <f t="shared" si="7"/>
        <v>120</v>
      </c>
      <c r="AV34" s="96">
        <v>20</v>
      </c>
      <c r="AW34" s="97">
        <v>15</v>
      </c>
      <c r="AX34" s="97">
        <v>5</v>
      </c>
      <c r="AY34" s="97">
        <v>20</v>
      </c>
      <c r="AZ34" s="97">
        <v>7</v>
      </c>
      <c r="BA34" s="22"/>
      <c r="BB34" s="98">
        <v>10</v>
      </c>
      <c r="BC34" s="4">
        <f t="shared" si="8"/>
        <v>77</v>
      </c>
      <c r="BD34" s="8">
        <f t="shared" si="9"/>
        <v>302</v>
      </c>
      <c r="BE34" s="137">
        <f t="shared" si="10"/>
        <v>566.5</v>
      </c>
      <c r="BF34" s="103"/>
    </row>
    <row r="35" spans="1:58" s="45" customFormat="1" ht="34.5" customHeight="1">
      <c r="A35" s="100">
        <v>30</v>
      </c>
      <c r="B35" s="101" t="s">
        <v>71</v>
      </c>
      <c r="C35" s="101" t="s">
        <v>119</v>
      </c>
      <c r="D35" s="102" t="s">
        <v>269</v>
      </c>
      <c r="E35" s="109">
        <v>34</v>
      </c>
      <c r="F35" s="92">
        <v>25</v>
      </c>
      <c r="G35" s="93">
        <v>33</v>
      </c>
      <c r="H35" s="94">
        <v>39</v>
      </c>
      <c r="I35" s="95">
        <v>12</v>
      </c>
      <c r="J35" s="4">
        <f t="shared" si="0"/>
        <v>85</v>
      </c>
      <c r="K35" s="92">
        <v>18</v>
      </c>
      <c r="L35" s="93">
        <v>24</v>
      </c>
      <c r="M35" s="94">
        <v>24</v>
      </c>
      <c r="N35" s="95">
        <v>12</v>
      </c>
      <c r="O35" s="4">
        <f t="shared" si="1"/>
        <v>54</v>
      </c>
      <c r="P35" s="92">
        <v>18</v>
      </c>
      <c r="Q35" s="93">
        <v>25</v>
      </c>
      <c r="R35" s="94">
        <v>23</v>
      </c>
      <c r="S35" s="95">
        <v>12</v>
      </c>
      <c r="T35" s="4">
        <f t="shared" si="2"/>
        <v>54</v>
      </c>
      <c r="U35" s="92">
        <v>18</v>
      </c>
      <c r="V35" s="93">
        <v>30</v>
      </c>
      <c r="W35" s="94">
        <v>18</v>
      </c>
      <c r="X35" s="95">
        <v>12</v>
      </c>
      <c r="Y35" s="5">
        <f t="shared" si="3"/>
        <v>54</v>
      </c>
      <c r="Z35" s="92">
        <v>22</v>
      </c>
      <c r="AA35" s="93">
        <v>32</v>
      </c>
      <c r="AB35" s="94">
        <v>20</v>
      </c>
      <c r="AC35" s="95">
        <v>12</v>
      </c>
      <c r="AD35" s="5">
        <f t="shared" si="4"/>
        <v>62</v>
      </c>
      <c r="AE35" s="8">
        <f t="shared" si="5"/>
        <v>309</v>
      </c>
      <c r="AF35" s="96">
        <v>15</v>
      </c>
      <c r="AG35" s="97">
        <v>5</v>
      </c>
      <c r="AH35" s="97">
        <v>20</v>
      </c>
      <c r="AI35" s="97">
        <v>5</v>
      </c>
      <c r="AJ35" s="97">
        <v>5</v>
      </c>
      <c r="AK35" s="22"/>
      <c r="AL35" s="98">
        <v>5</v>
      </c>
      <c r="AM35" s="4">
        <f t="shared" si="6"/>
        <v>55</v>
      </c>
      <c r="AN35" s="96">
        <v>30</v>
      </c>
      <c r="AO35" s="97">
        <v>15</v>
      </c>
      <c r="AP35" s="97">
        <v>12</v>
      </c>
      <c r="AQ35" s="97">
        <v>15</v>
      </c>
      <c r="AR35" s="97">
        <v>8</v>
      </c>
      <c r="AS35" s="22"/>
      <c r="AT35" s="98">
        <v>20</v>
      </c>
      <c r="AU35" s="4">
        <f t="shared" si="7"/>
        <v>100</v>
      </c>
      <c r="AV35" s="96">
        <v>30</v>
      </c>
      <c r="AW35" s="97">
        <v>15</v>
      </c>
      <c r="AX35" s="97">
        <v>10</v>
      </c>
      <c r="AY35" s="97">
        <v>15</v>
      </c>
      <c r="AZ35" s="97">
        <v>10</v>
      </c>
      <c r="BA35" s="22"/>
      <c r="BB35" s="98">
        <v>20</v>
      </c>
      <c r="BC35" s="4">
        <f t="shared" si="8"/>
        <v>100</v>
      </c>
      <c r="BD35" s="8">
        <f t="shared" si="9"/>
        <v>255</v>
      </c>
      <c r="BE35" s="137">
        <f t="shared" si="10"/>
        <v>564</v>
      </c>
      <c r="BF35" s="104"/>
    </row>
    <row r="36" spans="1:58" s="45" customFormat="1" ht="34.5" customHeight="1">
      <c r="A36" s="100">
        <v>9</v>
      </c>
      <c r="B36" s="101" t="s">
        <v>52</v>
      </c>
      <c r="C36" s="101" t="s">
        <v>96</v>
      </c>
      <c r="D36" s="102" t="s">
        <v>250</v>
      </c>
      <c r="E36" s="109">
        <v>43</v>
      </c>
      <c r="F36" s="92">
        <v>15</v>
      </c>
      <c r="G36" s="93">
        <v>19</v>
      </c>
      <c r="H36" s="94">
        <v>20</v>
      </c>
      <c r="I36" s="95">
        <v>24</v>
      </c>
      <c r="J36" s="4">
        <f t="shared" si="0"/>
        <v>30</v>
      </c>
      <c r="K36" s="92">
        <v>17</v>
      </c>
      <c r="L36" s="93">
        <v>24</v>
      </c>
      <c r="M36" s="94">
        <v>23</v>
      </c>
      <c r="N36" s="95">
        <v>24</v>
      </c>
      <c r="O36" s="4">
        <f t="shared" si="1"/>
        <v>40</v>
      </c>
      <c r="P36" s="92">
        <v>18</v>
      </c>
      <c r="Q36" s="93">
        <v>18</v>
      </c>
      <c r="R36" s="94">
        <v>15</v>
      </c>
      <c r="S36" s="95">
        <v>24</v>
      </c>
      <c r="T36" s="4">
        <f t="shared" si="2"/>
        <v>27</v>
      </c>
      <c r="U36" s="92">
        <v>18</v>
      </c>
      <c r="V36" s="93">
        <v>30</v>
      </c>
      <c r="W36" s="94">
        <v>17</v>
      </c>
      <c r="X36" s="95">
        <v>24</v>
      </c>
      <c r="Y36" s="5">
        <f t="shared" si="3"/>
        <v>41</v>
      </c>
      <c r="Z36" s="92">
        <v>25</v>
      </c>
      <c r="AA36" s="93">
        <v>40</v>
      </c>
      <c r="AB36" s="94">
        <v>24</v>
      </c>
      <c r="AC36" s="95">
        <v>24</v>
      </c>
      <c r="AD36" s="5">
        <f t="shared" si="4"/>
        <v>65</v>
      </c>
      <c r="AE36" s="8">
        <f t="shared" si="5"/>
        <v>203</v>
      </c>
      <c r="AF36" s="96">
        <v>40</v>
      </c>
      <c r="AG36" s="97">
        <v>20</v>
      </c>
      <c r="AH36" s="97">
        <v>20</v>
      </c>
      <c r="AI36" s="97">
        <v>18</v>
      </c>
      <c r="AJ36" s="97">
        <v>10</v>
      </c>
      <c r="AK36" s="22"/>
      <c r="AL36" s="98">
        <v>30</v>
      </c>
      <c r="AM36" s="4">
        <f t="shared" si="6"/>
        <v>138</v>
      </c>
      <c r="AN36" s="96">
        <v>33</v>
      </c>
      <c r="AO36" s="97">
        <v>15</v>
      </c>
      <c r="AP36" s="97">
        <v>14</v>
      </c>
      <c r="AQ36" s="97">
        <v>15</v>
      </c>
      <c r="AR36" s="97">
        <v>9</v>
      </c>
      <c r="AS36" s="22"/>
      <c r="AT36" s="98">
        <v>25</v>
      </c>
      <c r="AU36" s="4">
        <f t="shared" si="7"/>
        <v>111</v>
      </c>
      <c r="AV36" s="96">
        <v>25</v>
      </c>
      <c r="AW36" s="97">
        <v>15</v>
      </c>
      <c r="AX36" s="97">
        <v>20</v>
      </c>
      <c r="AY36" s="97">
        <v>17</v>
      </c>
      <c r="AZ36" s="97">
        <v>8</v>
      </c>
      <c r="BA36" s="22"/>
      <c r="BB36" s="98">
        <v>25</v>
      </c>
      <c r="BC36" s="4">
        <f t="shared" si="8"/>
        <v>110</v>
      </c>
      <c r="BD36" s="8">
        <f t="shared" si="9"/>
        <v>359</v>
      </c>
      <c r="BE36" s="137">
        <f t="shared" si="10"/>
        <v>562</v>
      </c>
      <c r="BF36" s="103"/>
    </row>
    <row r="37" spans="1:58" s="45" customFormat="1" ht="34.5" customHeight="1">
      <c r="A37" s="100">
        <v>43</v>
      </c>
      <c r="B37" s="101" t="s">
        <v>84</v>
      </c>
      <c r="C37" s="101" t="s">
        <v>132</v>
      </c>
      <c r="D37" s="102" t="s">
        <v>282</v>
      </c>
      <c r="E37" s="109">
        <v>15</v>
      </c>
      <c r="F37" s="92">
        <v>20</v>
      </c>
      <c r="G37" s="93">
        <v>39</v>
      </c>
      <c r="H37" s="94">
        <v>25</v>
      </c>
      <c r="I37" s="95">
        <v>8</v>
      </c>
      <c r="J37" s="4">
        <f t="shared" si="0"/>
        <v>76</v>
      </c>
      <c r="K37" s="92">
        <v>20</v>
      </c>
      <c r="L37" s="93">
        <v>23</v>
      </c>
      <c r="M37" s="94">
        <v>26</v>
      </c>
      <c r="N37" s="95">
        <v>8</v>
      </c>
      <c r="O37" s="4">
        <f t="shared" si="1"/>
        <v>61</v>
      </c>
      <c r="P37" s="92">
        <v>25</v>
      </c>
      <c r="Q37" s="93">
        <v>25</v>
      </c>
      <c r="R37" s="94">
        <v>18</v>
      </c>
      <c r="S37" s="95">
        <v>8</v>
      </c>
      <c r="T37" s="4">
        <f t="shared" si="2"/>
        <v>60</v>
      </c>
      <c r="U37" s="92">
        <v>20</v>
      </c>
      <c r="V37" s="93">
        <v>27</v>
      </c>
      <c r="W37" s="94">
        <v>18</v>
      </c>
      <c r="X37" s="95">
        <v>8</v>
      </c>
      <c r="Y37" s="5">
        <f t="shared" si="3"/>
        <v>57</v>
      </c>
      <c r="Z37" s="92">
        <v>25</v>
      </c>
      <c r="AA37" s="93">
        <v>39</v>
      </c>
      <c r="AB37" s="94">
        <v>32</v>
      </c>
      <c r="AC37" s="95">
        <v>8</v>
      </c>
      <c r="AD37" s="5">
        <f t="shared" si="4"/>
        <v>88</v>
      </c>
      <c r="AE37" s="8">
        <f t="shared" si="5"/>
        <v>342</v>
      </c>
      <c r="AF37" s="96">
        <v>20</v>
      </c>
      <c r="AG37" s="97">
        <v>10</v>
      </c>
      <c r="AH37" s="97">
        <v>8</v>
      </c>
      <c r="AI37" s="97">
        <v>10</v>
      </c>
      <c r="AJ37" s="97">
        <v>5</v>
      </c>
      <c r="AK37" s="22"/>
      <c r="AL37" s="98">
        <v>15</v>
      </c>
      <c r="AM37" s="4">
        <f t="shared" si="6"/>
        <v>68</v>
      </c>
      <c r="AN37" s="96">
        <v>10</v>
      </c>
      <c r="AO37" s="97">
        <v>5</v>
      </c>
      <c r="AP37" s="97">
        <v>5</v>
      </c>
      <c r="AQ37" s="97">
        <v>5</v>
      </c>
      <c r="AR37" s="97">
        <v>10</v>
      </c>
      <c r="AS37" s="22"/>
      <c r="AT37" s="98">
        <v>5</v>
      </c>
      <c r="AU37" s="4">
        <f t="shared" si="7"/>
        <v>40</v>
      </c>
      <c r="AV37" s="96">
        <v>32</v>
      </c>
      <c r="AW37" s="97">
        <v>16</v>
      </c>
      <c r="AX37" s="97">
        <v>10</v>
      </c>
      <c r="AY37" s="97">
        <v>15</v>
      </c>
      <c r="AZ37" s="97">
        <v>9</v>
      </c>
      <c r="BA37" s="22"/>
      <c r="BB37" s="98">
        <v>21</v>
      </c>
      <c r="BC37" s="4">
        <f t="shared" si="8"/>
        <v>103</v>
      </c>
      <c r="BD37" s="8">
        <f t="shared" si="9"/>
        <v>211</v>
      </c>
      <c r="BE37" s="137">
        <f t="shared" si="10"/>
        <v>553</v>
      </c>
      <c r="BF37" s="103"/>
    </row>
    <row r="38" spans="1:58" s="45" customFormat="1" ht="34.5" customHeight="1">
      <c r="A38" s="105">
        <v>5</v>
      </c>
      <c r="B38" s="101" t="s">
        <v>48</v>
      </c>
      <c r="C38" s="101" t="s">
        <v>91</v>
      </c>
      <c r="D38" s="106" t="s">
        <v>246</v>
      </c>
      <c r="E38" s="110">
        <v>12</v>
      </c>
      <c r="F38" s="92">
        <v>16</v>
      </c>
      <c r="G38" s="93">
        <v>22</v>
      </c>
      <c r="H38" s="94">
        <v>19</v>
      </c>
      <c r="I38" s="95">
        <v>11</v>
      </c>
      <c r="J38" s="4">
        <f t="shared" si="0"/>
        <v>46</v>
      </c>
      <c r="K38" s="92">
        <v>17</v>
      </c>
      <c r="L38" s="93">
        <v>26</v>
      </c>
      <c r="M38" s="94">
        <v>26</v>
      </c>
      <c r="N38" s="95">
        <v>11</v>
      </c>
      <c r="O38" s="4">
        <f t="shared" si="1"/>
        <v>58</v>
      </c>
      <c r="P38" s="92">
        <v>30</v>
      </c>
      <c r="Q38" s="93">
        <v>35</v>
      </c>
      <c r="R38" s="94">
        <v>25</v>
      </c>
      <c r="S38" s="95">
        <v>11</v>
      </c>
      <c r="T38" s="4">
        <f t="shared" si="2"/>
        <v>79</v>
      </c>
      <c r="U38" s="92">
        <v>21</v>
      </c>
      <c r="V38" s="93">
        <v>32</v>
      </c>
      <c r="W38" s="94">
        <v>18</v>
      </c>
      <c r="X38" s="95">
        <v>11</v>
      </c>
      <c r="Y38" s="5">
        <f t="shared" si="3"/>
        <v>60</v>
      </c>
      <c r="Z38" s="92">
        <v>25</v>
      </c>
      <c r="AA38" s="93">
        <v>50</v>
      </c>
      <c r="AB38" s="94">
        <v>25</v>
      </c>
      <c r="AC38" s="95">
        <v>11</v>
      </c>
      <c r="AD38" s="5">
        <f t="shared" si="4"/>
        <v>89</v>
      </c>
      <c r="AE38" s="8">
        <f t="shared" si="5"/>
        <v>332</v>
      </c>
      <c r="AF38" s="96">
        <v>10</v>
      </c>
      <c r="AG38" s="97">
        <v>8</v>
      </c>
      <c r="AH38" s="97">
        <v>8</v>
      </c>
      <c r="AI38" s="97">
        <v>10</v>
      </c>
      <c r="AJ38" s="97">
        <v>5</v>
      </c>
      <c r="AK38" s="22"/>
      <c r="AL38" s="98">
        <v>10</v>
      </c>
      <c r="AM38" s="4">
        <f t="shared" si="6"/>
        <v>51</v>
      </c>
      <c r="AN38" s="96">
        <v>20</v>
      </c>
      <c r="AO38" s="97">
        <v>10</v>
      </c>
      <c r="AP38" s="97">
        <v>5</v>
      </c>
      <c r="AQ38" s="97">
        <v>10</v>
      </c>
      <c r="AR38" s="97">
        <v>10</v>
      </c>
      <c r="AS38" s="22"/>
      <c r="AT38" s="98">
        <v>15</v>
      </c>
      <c r="AU38" s="4">
        <f t="shared" si="7"/>
        <v>70</v>
      </c>
      <c r="AV38" s="96">
        <v>36</v>
      </c>
      <c r="AW38" s="97">
        <v>14</v>
      </c>
      <c r="AX38" s="97">
        <v>8</v>
      </c>
      <c r="AY38" s="97">
        <v>10</v>
      </c>
      <c r="AZ38" s="97">
        <v>9</v>
      </c>
      <c r="BA38" s="22"/>
      <c r="BB38" s="98">
        <v>15</v>
      </c>
      <c r="BC38" s="4">
        <f t="shared" si="8"/>
        <v>92</v>
      </c>
      <c r="BD38" s="8">
        <f t="shared" si="9"/>
        <v>213</v>
      </c>
      <c r="BE38" s="137">
        <f t="shared" si="10"/>
        <v>545</v>
      </c>
      <c r="BF38" s="103"/>
    </row>
    <row r="39" spans="1:58" s="45" customFormat="1" ht="34.5" customHeight="1">
      <c r="A39" s="105">
        <v>36</v>
      </c>
      <c r="B39" s="101" t="s">
        <v>77</v>
      </c>
      <c r="C39" s="101" t="s">
        <v>125</v>
      </c>
      <c r="D39" s="106" t="s">
        <v>275</v>
      </c>
      <c r="E39" s="110">
        <v>5</v>
      </c>
      <c r="F39" s="92">
        <v>14</v>
      </c>
      <c r="G39" s="93">
        <v>23</v>
      </c>
      <c r="H39" s="94">
        <v>30</v>
      </c>
      <c r="I39" s="95">
        <v>15</v>
      </c>
      <c r="J39" s="4">
        <f t="shared" si="0"/>
        <v>52</v>
      </c>
      <c r="K39" s="92">
        <v>23</v>
      </c>
      <c r="L39" s="93">
        <v>45</v>
      </c>
      <c r="M39" s="94">
        <v>24</v>
      </c>
      <c r="N39" s="95">
        <v>15</v>
      </c>
      <c r="O39" s="4">
        <f t="shared" si="1"/>
        <v>77</v>
      </c>
      <c r="P39" s="92">
        <v>14</v>
      </c>
      <c r="Q39" s="93">
        <v>21</v>
      </c>
      <c r="R39" s="94">
        <v>16</v>
      </c>
      <c r="S39" s="95">
        <v>15</v>
      </c>
      <c r="T39" s="4">
        <f t="shared" si="2"/>
        <v>36</v>
      </c>
      <c r="U39" s="92">
        <v>18</v>
      </c>
      <c r="V39" s="93">
        <v>30</v>
      </c>
      <c r="W39" s="94">
        <v>17</v>
      </c>
      <c r="X39" s="95">
        <v>15</v>
      </c>
      <c r="Y39" s="5">
        <f t="shared" si="3"/>
        <v>50</v>
      </c>
      <c r="Z39" s="92">
        <v>29</v>
      </c>
      <c r="AA39" s="93">
        <v>62</v>
      </c>
      <c r="AB39" s="94">
        <v>25</v>
      </c>
      <c r="AC39" s="95">
        <v>15</v>
      </c>
      <c r="AD39" s="5">
        <f t="shared" si="4"/>
        <v>101</v>
      </c>
      <c r="AE39" s="8">
        <f t="shared" si="5"/>
        <v>316</v>
      </c>
      <c r="AF39" s="96">
        <v>20</v>
      </c>
      <c r="AG39" s="97">
        <v>10</v>
      </c>
      <c r="AH39" s="97">
        <v>10</v>
      </c>
      <c r="AI39" s="97">
        <v>11</v>
      </c>
      <c r="AJ39" s="97">
        <v>6</v>
      </c>
      <c r="AK39" s="22"/>
      <c r="AL39" s="98">
        <v>17</v>
      </c>
      <c r="AM39" s="4">
        <f t="shared" si="6"/>
        <v>74</v>
      </c>
      <c r="AN39" s="96">
        <v>25</v>
      </c>
      <c r="AO39" s="97">
        <v>15</v>
      </c>
      <c r="AP39" s="97">
        <v>5</v>
      </c>
      <c r="AQ39" s="97">
        <v>10</v>
      </c>
      <c r="AR39" s="97">
        <v>5</v>
      </c>
      <c r="AS39" s="22"/>
      <c r="AT39" s="98">
        <v>15</v>
      </c>
      <c r="AU39" s="4">
        <f t="shared" si="7"/>
        <v>75</v>
      </c>
      <c r="AV39" s="96">
        <v>22</v>
      </c>
      <c r="AW39" s="97">
        <v>14</v>
      </c>
      <c r="AX39" s="97">
        <v>4</v>
      </c>
      <c r="AY39" s="97">
        <v>15</v>
      </c>
      <c r="AZ39" s="97">
        <v>6</v>
      </c>
      <c r="BA39" s="22"/>
      <c r="BB39" s="98">
        <v>18</v>
      </c>
      <c r="BC39" s="4">
        <f t="shared" si="8"/>
        <v>79</v>
      </c>
      <c r="BD39" s="8">
        <f t="shared" si="9"/>
        <v>228</v>
      </c>
      <c r="BE39" s="137">
        <f t="shared" si="10"/>
        <v>544</v>
      </c>
      <c r="BF39" s="103"/>
    </row>
    <row r="40" spans="1:58" s="45" customFormat="1" ht="34.5" customHeight="1">
      <c r="A40" s="100">
        <v>18</v>
      </c>
      <c r="B40" s="101" t="s">
        <v>61</v>
      </c>
      <c r="C40" s="101" t="s">
        <v>107</v>
      </c>
      <c r="D40" s="102" t="s">
        <v>259</v>
      </c>
      <c r="E40" s="109">
        <v>21</v>
      </c>
      <c r="F40" s="92">
        <v>16</v>
      </c>
      <c r="G40" s="93">
        <v>31</v>
      </c>
      <c r="H40" s="94">
        <v>11</v>
      </c>
      <c r="I40" s="95">
        <v>6</v>
      </c>
      <c r="J40" s="4">
        <f t="shared" si="0"/>
        <v>52</v>
      </c>
      <c r="K40" s="92">
        <v>17</v>
      </c>
      <c r="L40" s="93">
        <v>24</v>
      </c>
      <c r="M40" s="94">
        <v>22</v>
      </c>
      <c r="N40" s="95">
        <v>6</v>
      </c>
      <c r="O40" s="4">
        <f t="shared" si="1"/>
        <v>57</v>
      </c>
      <c r="P40" s="92">
        <v>19</v>
      </c>
      <c r="Q40" s="93">
        <v>23</v>
      </c>
      <c r="R40" s="94">
        <v>28</v>
      </c>
      <c r="S40" s="95">
        <v>6</v>
      </c>
      <c r="T40" s="4">
        <f t="shared" si="2"/>
        <v>64</v>
      </c>
      <c r="U40" s="92">
        <v>21</v>
      </c>
      <c r="V40" s="93">
        <v>30</v>
      </c>
      <c r="W40" s="94">
        <v>20</v>
      </c>
      <c r="X40" s="95">
        <v>6</v>
      </c>
      <c r="Y40" s="5">
        <f t="shared" si="3"/>
        <v>65</v>
      </c>
      <c r="Z40" s="92">
        <v>31</v>
      </c>
      <c r="AA40" s="93">
        <v>65</v>
      </c>
      <c r="AB40" s="94">
        <v>38</v>
      </c>
      <c r="AC40" s="95">
        <v>6</v>
      </c>
      <c r="AD40" s="5">
        <f t="shared" si="4"/>
        <v>128</v>
      </c>
      <c r="AE40" s="8">
        <f t="shared" si="5"/>
        <v>366</v>
      </c>
      <c r="AF40" s="96">
        <v>16</v>
      </c>
      <c r="AG40" s="97">
        <v>8</v>
      </c>
      <c r="AH40" s="97">
        <v>6</v>
      </c>
      <c r="AI40" s="97">
        <v>8</v>
      </c>
      <c r="AJ40" s="97">
        <v>4</v>
      </c>
      <c r="AK40" s="22"/>
      <c r="AL40" s="98">
        <v>16</v>
      </c>
      <c r="AM40" s="4">
        <f t="shared" si="6"/>
        <v>58</v>
      </c>
      <c r="AN40" s="96">
        <v>15</v>
      </c>
      <c r="AO40" s="97">
        <v>10</v>
      </c>
      <c r="AP40" s="97">
        <v>5</v>
      </c>
      <c r="AQ40" s="97">
        <v>8</v>
      </c>
      <c r="AR40" s="97">
        <v>10</v>
      </c>
      <c r="AS40" s="22"/>
      <c r="AT40" s="98">
        <v>10</v>
      </c>
      <c r="AU40" s="4">
        <f t="shared" si="7"/>
        <v>58</v>
      </c>
      <c r="AV40" s="96">
        <v>10</v>
      </c>
      <c r="AW40" s="97">
        <v>5</v>
      </c>
      <c r="AX40" s="97">
        <v>10</v>
      </c>
      <c r="AY40" s="97">
        <v>20</v>
      </c>
      <c r="AZ40" s="97">
        <v>5</v>
      </c>
      <c r="BA40" s="22"/>
      <c r="BB40" s="98">
        <v>5</v>
      </c>
      <c r="BC40" s="4">
        <f t="shared" si="8"/>
        <v>55</v>
      </c>
      <c r="BD40" s="8">
        <f t="shared" si="9"/>
        <v>171</v>
      </c>
      <c r="BE40" s="137">
        <f t="shared" si="10"/>
        <v>537</v>
      </c>
      <c r="BF40" s="103"/>
    </row>
    <row r="41" spans="1:58" s="45" customFormat="1" ht="34.5" customHeight="1">
      <c r="A41" s="100">
        <v>24</v>
      </c>
      <c r="B41" s="101" t="s">
        <v>65</v>
      </c>
      <c r="C41" s="101" t="s">
        <v>113</v>
      </c>
      <c r="D41" s="102" t="s">
        <v>263</v>
      </c>
      <c r="E41" s="109">
        <v>24</v>
      </c>
      <c r="F41" s="92">
        <v>13</v>
      </c>
      <c r="G41" s="93">
        <v>14</v>
      </c>
      <c r="H41" s="94">
        <v>10</v>
      </c>
      <c r="I41" s="95">
        <v>8.5</v>
      </c>
      <c r="J41" s="4">
        <f t="shared" si="0"/>
        <v>28.5</v>
      </c>
      <c r="K41" s="92">
        <v>16</v>
      </c>
      <c r="L41" s="93">
        <v>21</v>
      </c>
      <c r="M41" s="94">
        <v>22</v>
      </c>
      <c r="N41" s="95">
        <v>8.5</v>
      </c>
      <c r="O41" s="4">
        <f t="shared" si="1"/>
        <v>50.5</v>
      </c>
      <c r="P41" s="92">
        <v>18</v>
      </c>
      <c r="Q41" s="93">
        <v>20</v>
      </c>
      <c r="R41" s="94">
        <v>15</v>
      </c>
      <c r="S41" s="95">
        <v>8.5</v>
      </c>
      <c r="T41" s="4">
        <f t="shared" si="2"/>
        <v>44.5</v>
      </c>
      <c r="U41" s="92">
        <v>20</v>
      </c>
      <c r="V41" s="93">
        <v>28</v>
      </c>
      <c r="W41" s="94">
        <v>17</v>
      </c>
      <c r="X41" s="95">
        <v>8.5</v>
      </c>
      <c r="Y41" s="5">
        <f t="shared" si="3"/>
        <v>56.5</v>
      </c>
      <c r="Z41" s="92">
        <v>20</v>
      </c>
      <c r="AA41" s="93">
        <v>15</v>
      </c>
      <c r="AB41" s="94">
        <v>17</v>
      </c>
      <c r="AC41" s="95">
        <v>8.5</v>
      </c>
      <c r="AD41" s="5">
        <f t="shared" si="4"/>
        <v>43.5</v>
      </c>
      <c r="AE41" s="8">
        <f t="shared" si="5"/>
        <v>223.5</v>
      </c>
      <c r="AF41" s="96">
        <v>26</v>
      </c>
      <c r="AG41" s="97">
        <v>12</v>
      </c>
      <c r="AH41" s="97">
        <v>18</v>
      </c>
      <c r="AI41" s="97">
        <v>12</v>
      </c>
      <c r="AJ41" s="97">
        <v>8</v>
      </c>
      <c r="AK41" s="22"/>
      <c r="AL41" s="98">
        <v>23</v>
      </c>
      <c r="AM41" s="4">
        <f t="shared" si="6"/>
        <v>99</v>
      </c>
      <c r="AN41" s="96">
        <v>32</v>
      </c>
      <c r="AO41" s="97">
        <v>18</v>
      </c>
      <c r="AP41" s="97">
        <v>20</v>
      </c>
      <c r="AQ41" s="97">
        <v>15</v>
      </c>
      <c r="AR41" s="97">
        <v>10</v>
      </c>
      <c r="AS41" s="22"/>
      <c r="AT41" s="98">
        <v>20</v>
      </c>
      <c r="AU41" s="4">
        <f t="shared" si="7"/>
        <v>115</v>
      </c>
      <c r="AV41" s="96">
        <v>20</v>
      </c>
      <c r="AW41" s="97">
        <v>15</v>
      </c>
      <c r="AX41" s="97">
        <v>10</v>
      </c>
      <c r="AY41" s="97">
        <v>20</v>
      </c>
      <c r="AZ41" s="97">
        <v>7</v>
      </c>
      <c r="BA41" s="22"/>
      <c r="BB41" s="98">
        <v>15</v>
      </c>
      <c r="BC41" s="4">
        <f t="shared" si="8"/>
        <v>87</v>
      </c>
      <c r="BD41" s="8">
        <f t="shared" si="9"/>
        <v>301</v>
      </c>
      <c r="BE41" s="137">
        <f t="shared" si="10"/>
        <v>524.5</v>
      </c>
      <c r="BF41" s="103"/>
    </row>
    <row r="42" spans="1:58" s="45" customFormat="1" ht="34.5" customHeight="1">
      <c r="A42" s="111"/>
      <c r="B42" s="112" t="s">
        <v>288</v>
      </c>
      <c r="C42" s="113" t="s">
        <v>286</v>
      </c>
      <c r="D42" s="114"/>
      <c r="E42" s="115">
        <v>7</v>
      </c>
      <c r="F42" s="92">
        <v>19</v>
      </c>
      <c r="G42" s="93">
        <v>16</v>
      </c>
      <c r="H42" s="94">
        <v>13</v>
      </c>
      <c r="I42" s="95">
        <v>10</v>
      </c>
      <c r="J42" s="4">
        <f t="shared" si="0"/>
        <v>38</v>
      </c>
      <c r="K42" s="92">
        <v>18</v>
      </c>
      <c r="L42" s="93">
        <v>30</v>
      </c>
      <c r="M42" s="94">
        <v>24</v>
      </c>
      <c r="N42" s="95">
        <v>10</v>
      </c>
      <c r="O42" s="4">
        <f t="shared" si="1"/>
        <v>62</v>
      </c>
      <c r="P42" s="92">
        <v>20</v>
      </c>
      <c r="Q42" s="93">
        <v>28</v>
      </c>
      <c r="R42" s="94">
        <v>28</v>
      </c>
      <c r="S42" s="95">
        <v>10</v>
      </c>
      <c r="T42" s="4">
        <f t="shared" si="2"/>
        <v>66</v>
      </c>
      <c r="U42" s="92">
        <v>25</v>
      </c>
      <c r="V42" s="93">
        <v>35</v>
      </c>
      <c r="W42" s="94">
        <v>19</v>
      </c>
      <c r="X42" s="95">
        <v>10</v>
      </c>
      <c r="Y42" s="5">
        <f t="shared" si="3"/>
        <v>69</v>
      </c>
      <c r="Z42" s="92">
        <v>20</v>
      </c>
      <c r="AA42" s="93">
        <v>40</v>
      </c>
      <c r="AB42" s="94">
        <v>15</v>
      </c>
      <c r="AC42" s="95">
        <v>10</v>
      </c>
      <c r="AD42" s="5">
        <f t="shared" si="4"/>
        <v>65</v>
      </c>
      <c r="AE42" s="8">
        <f t="shared" si="5"/>
        <v>300</v>
      </c>
      <c r="AF42" s="96">
        <v>25</v>
      </c>
      <c r="AG42" s="97">
        <v>10</v>
      </c>
      <c r="AH42" s="97">
        <v>8</v>
      </c>
      <c r="AI42" s="97">
        <v>8</v>
      </c>
      <c r="AJ42" s="97">
        <v>10</v>
      </c>
      <c r="AK42" s="22"/>
      <c r="AL42" s="98">
        <v>15</v>
      </c>
      <c r="AM42" s="4">
        <f t="shared" si="6"/>
        <v>76</v>
      </c>
      <c r="AN42" s="96">
        <v>20</v>
      </c>
      <c r="AO42" s="97">
        <v>10</v>
      </c>
      <c r="AP42" s="97">
        <v>5</v>
      </c>
      <c r="AQ42" s="97">
        <v>10</v>
      </c>
      <c r="AR42" s="97">
        <v>5</v>
      </c>
      <c r="AS42" s="22"/>
      <c r="AT42" s="98">
        <v>15</v>
      </c>
      <c r="AU42" s="4">
        <f t="shared" si="7"/>
        <v>65</v>
      </c>
      <c r="AV42" s="96">
        <v>24</v>
      </c>
      <c r="AW42" s="97">
        <v>15</v>
      </c>
      <c r="AX42" s="97">
        <v>5</v>
      </c>
      <c r="AY42" s="97">
        <v>12</v>
      </c>
      <c r="AZ42" s="97">
        <v>6</v>
      </c>
      <c r="BA42" s="22"/>
      <c r="BB42" s="98">
        <v>20</v>
      </c>
      <c r="BC42" s="4">
        <f t="shared" si="8"/>
        <v>82</v>
      </c>
      <c r="BD42" s="8">
        <f t="shared" si="9"/>
        <v>223</v>
      </c>
      <c r="BE42" s="137">
        <f t="shared" si="10"/>
        <v>523</v>
      </c>
      <c r="BF42" s="104"/>
    </row>
    <row r="43" spans="1:58" s="45" customFormat="1" ht="34.5" customHeight="1">
      <c r="A43" s="100">
        <v>38</v>
      </c>
      <c r="B43" s="101" t="s">
        <v>79</v>
      </c>
      <c r="C43" s="101" t="s">
        <v>127</v>
      </c>
      <c r="D43" s="102" t="s">
        <v>277</v>
      </c>
      <c r="E43" s="109">
        <v>10</v>
      </c>
      <c r="F43" s="92">
        <v>23</v>
      </c>
      <c r="G43" s="93">
        <v>31</v>
      </c>
      <c r="H43" s="94">
        <v>21</v>
      </c>
      <c r="I43" s="95">
        <v>20</v>
      </c>
      <c r="J43" s="4">
        <f t="shared" si="0"/>
        <v>55</v>
      </c>
      <c r="K43" s="92">
        <v>18</v>
      </c>
      <c r="L43" s="93">
        <v>24</v>
      </c>
      <c r="M43" s="94">
        <v>26</v>
      </c>
      <c r="N43" s="95">
        <v>20</v>
      </c>
      <c r="O43" s="4">
        <f t="shared" si="1"/>
        <v>48</v>
      </c>
      <c r="P43" s="92">
        <v>16</v>
      </c>
      <c r="Q43" s="93">
        <v>28</v>
      </c>
      <c r="R43" s="94">
        <v>25</v>
      </c>
      <c r="S43" s="95">
        <v>20</v>
      </c>
      <c r="T43" s="4">
        <f t="shared" si="2"/>
        <v>49</v>
      </c>
      <c r="U43" s="92">
        <v>20</v>
      </c>
      <c r="V43" s="93">
        <v>22</v>
      </c>
      <c r="W43" s="94">
        <v>17</v>
      </c>
      <c r="X43" s="95">
        <v>20</v>
      </c>
      <c r="Y43" s="5">
        <f t="shared" si="3"/>
        <v>39</v>
      </c>
      <c r="Z43" s="92">
        <v>18</v>
      </c>
      <c r="AA43" s="93">
        <v>35</v>
      </c>
      <c r="AB43" s="94">
        <v>15</v>
      </c>
      <c r="AC43" s="95">
        <v>19.5</v>
      </c>
      <c r="AD43" s="5">
        <f t="shared" si="4"/>
        <v>48.5</v>
      </c>
      <c r="AE43" s="8">
        <f t="shared" si="5"/>
        <v>239.5</v>
      </c>
      <c r="AF43" s="96">
        <v>30</v>
      </c>
      <c r="AG43" s="97">
        <v>15</v>
      </c>
      <c r="AH43" s="97">
        <v>10</v>
      </c>
      <c r="AI43" s="97">
        <v>10</v>
      </c>
      <c r="AJ43" s="97">
        <v>5</v>
      </c>
      <c r="AK43" s="22"/>
      <c r="AL43" s="98">
        <v>20</v>
      </c>
      <c r="AM43" s="4">
        <f t="shared" si="6"/>
        <v>90</v>
      </c>
      <c r="AN43" s="96">
        <v>30</v>
      </c>
      <c r="AO43" s="97">
        <v>10</v>
      </c>
      <c r="AP43" s="97">
        <v>5</v>
      </c>
      <c r="AQ43" s="97">
        <v>10</v>
      </c>
      <c r="AR43" s="97">
        <v>10</v>
      </c>
      <c r="AS43" s="22"/>
      <c r="AT43" s="98">
        <v>15</v>
      </c>
      <c r="AU43" s="4">
        <f t="shared" si="7"/>
        <v>80</v>
      </c>
      <c r="AV43" s="96">
        <v>32</v>
      </c>
      <c r="AW43" s="97">
        <v>16</v>
      </c>
      <c r="AX43" s="97">
        <v>15</v>
      </c>
      <c r="AY43" s="97">
        <v>15</v>
      </c>
      <c r="AZ43" s="97">
        <v>8</v>
      </c>
      <c r="BA43" s="22"/>
      <c r="BB43" s="98">
        <v>20</v>
      </c>
      <c r="BC43" s="4">
        <f t="shared" si="8"/>
        <v>106</v>
      </c>
      <c r="BD43" s="8">
        <f t="shared" si="9"/>
        <v>276</v>
      </c>
      <c r="BE43" s="137">
        <f t="shared" si="10"/>
        <v>515.5</v>
      </c>
      <c r="BF43" s="104"/>
    </row>
    <row r="44" spans="1:58" s="45" customFormat="1" ht="34.5" customHeight="1">
      <c r="A44" s="100">
        <v>10</v>
      </c>
      <c r="B44" s="101" t="s">
        <v>53</v>
      </c>
      <c r="C44" s="101" t="s">
        <v>98</v>
      </c>
      <c r="D44" s="102" t="s">
        <v>251</v>
      </c>
      <c r="E44" s="109">
        <v>14</v>
      </c>
      <c r="F44" s="92">
        <v>21</v>
      </c>
      <c r="G44" s="93">
        <v>22</v>
      </c>
      <c r="H44" s="94">
        <v>17</v>
      </c>
      <c r="I44" s="95">
        <v>14</v>
      </c>
      <c r="J44" s="4">
        <f t="shared" si="0"/>
        <v>46</v>
      </c>
      <c r="K44" s="92">
        <v>19</v>
      </c>
      <c r="L44" s="93">
        <v>24</v>
      </c>
      <c r="M44" s="94">
        <v>27</v>
      </c>
      <c r="N44" s="95">
        <v>14</v>
      </c>
      <c r="O44" s="4">
        <f t="shared" si="1"/>
        <v>56</v>
      </c>
      <c r="P44" s="92">
        <v>28</v>
      </c>
      <c r="Q44" s="93">
        <v>30</v>
      </c>
      <c r="R44" s="94">
        <v>20</v>
      </c>
      <c r="S44" s="95">
        <v>14</v>
      </c>
      <c r="T44" s="4">
        <f t="shared" si="2"/>
        <v>64</v>
      </c>
      <c r="U44" s="92">
        <v>22</v>
      </c>
      <c r="V44" s="93">
        <v>28</v>
      </c>
      <c r="W44" s="94">
        <v>20</v>
      </c>
      <c r="X44" s="95">
        <v>14</v>
      </c>
      <c r="Y44" s="5">
        <f t="shared" si="3"/>
        <v>56</v>
      </c>
      <c r="Z44" s="92">
        <v>25</v>
      </c>
      <c r="AA44" s="93">
        <v>37</v>
      </c>
      <c r="AB44" s="94">
        <v>30</v>
      </c>
      <c r="AC44" s="95">
        <v>13</v>
      </c>
      <c r="AD44" s="5">
        <f t="shared" si="4"/>
        <v>79</v>
      </c>
      <c r="AE44" s="8">
        <f t="shared" si="5"/>
        <v>301</v>
      </c>
      <c r="AF44" s="96">
        <v>17</v>
      </c>
      <c r="AG44" s="97">
        <v>8</v>
      </c>
      <c r="AH44" s="97">
        <v>5</v>
      </c>
      <c r="AI44" s="97">
        <v>10</v>
      </c>
      <c r="AJ44" s="97">
        <v>5</v>
      </c>
      <c r="AK44" s="22"/>
      <c r="AL44" s="98">
        <v>12</v>
      </c>
      <c r="AM44" s="4">
        <f t="shared" si="6"/>
        <v>57</v>
      </c>
      <c r="AN44" s="96">
        <v>15</v>
      </c>
      <c r="AO44" s="97">
        <v>10</v>
      </c>
      <c r="AP44" s="97">
        <v>5</v>
      </c>
      <c r="AQ44" s="97">
        <v>5</v>
      </c>
      <c r="AR44" s="97">
        <v>10</v>
      </c>
      <c r="AS44" s="22"/>
      <c r="AT44" s="98">
        <v>10</v>
      </c>
      <c r="AU44" s="4">
        <f t="shared" si="7"/>
        <v>55</v>
      </c>
      <c r="AV44" s="96">
        <v>30</v>
      </c>
      <c r="AW44" s="97">
        <v>14</v>
      </c>
      <c r="AX44" s="97"/>
      <c r="AY44" s="97">
        <v>14</v>
      </c>
      <c r="AZ44" s="97">
        <v>10</v>
      </c>
      <c r="BA44" s="22"/>
      <c r="BB44" s="98">
        <v>19</v>
      </c>
      <c r="BC44" s="4">
        <f t="shared" si="8"/>
        <v>87</v>
      </c>
      <c r="BD44" s="8">
        <f t="shared" si="9"/>
        <v>199</v>
      </c>
      <c r="BE44" s="137">
        <f t="shared" si="10"/>
        <v>500</v>
      </c>
      <c r="BF44" s="104"/>
    </row>
    <row r="45" spans="1:58" s="45" customFormat="1" ht="34.5" customHeight="1">
      <c r="A45" s="100">
        <v>21</v>
      </c>
      <c r="B45" s="101" t="s">
        <v>63</v>
      </c>
      <c r="C45" s="101" t="s">
        <v>110</v>
      </c>
      <c r="D45" s="102" t="s">
        <v>261</v>
      </c>
      <c r="E45" s="109">
        <v>16</v>
      </c>
      <c r="F45" s="92">
        <v>19</v>
      </c>
      <c r="G45" s="93">
        <v>23</v>
      </c>
      <c r="H45" s="94">
        <v>13</v>
      </c>
      <c r="I45" s="95">
        <v>17</v>
      </c>
      <c r="J45" s="4">
        <f t="shared" si="0"/>
        <v>38</v>
      </c>
      <c r="K45" s="92">
        <v>21</v>
      </c>
      <c r="L45" s="93">
        <v>24</v>
      </c>
      <c r="M45" s="94">
        <v>25</v>
      </c>
      <c r="N45" s="95">
        <v>17</v>
      </c>
      <c r="O45" s="4">
        <f t="shared" si="1"/>
        <v>53</v>
      </c>
      <c r="P45" s="92">
        <v>25</v>
      </c>
      <c r="Q45" s="93">
        <v>28</v>
      </c>
      <c r="R45" s="94">
        <v>20</v>
      </c>
      <c r="S45" s="95">
        <v>17</v>
      </c>
      <c r="T45" s="4">
        <f t="shared" si="2"/>
        <v>56</v>
      </c>
      <c r="U45" s="92">
        <v>20</v>
      </c>
      <c r="V45" s="93">
        <v>25</v>
      </c>
      <c r="W45" s="94">
        <v>17</v>
      </c>
      <c r="X45" s="95">
        <v>17</v>
      </c>
      <c r="Y45" s="5">
        <f t="shared" si="3"/>
        <v>45</v>
      </c>
      <c r="Z45" s="92">
        <v>25</v>
      </c>
      <c r="AA45" s="93">
        <v>40</v>
      </c>
      <c r="AB45" s="94">
        <v>17</v>
      </c>
      <c r="AC45" s="95">
        <v>17</v>
      </c>
      <c r="AD45" s="5">
        <f t="shared" si="4"/>
        <v>65</v>
      </c>
      <c r="AE45" s="8">
        <f t="shared" si="5"/>
        <v>257</v>
      </c>
      <c r="AF45" s="96">
        <v>18</v>
      </c>
      <c r="AG45" s="97">
        <v>10</v>
      </c>
      <c r="AH45" s="97">
        <v>12</v>
      </c>
      <c r="AI45" s="97">
        <v>10</v>
      </c>
      <c r="AJ45" s="97">
        <v>5</v>
      </c>
      <c r="AK45" s="22"/>
      <c r="AL45" s="98">
        <v>15</v>
      </c>
      <c r="AM45" s="4">
        <f t="shared" si="6"/>
        <v>70</v>
      </c>
      <c r="AN45" s="96">
        <v>15</v>
      </c>
      <c r="AO45" s="97">
        <v>5</v>
      </c>
      <c r="AP45" s="97">
        <v>10</v>
      </c>
      <c r="AQ45" s="97">
        <v>5</v>
      </c>
      <c r="AR45" s="97">
        <v>10</v>
      </c>
      <c r="AS45" s="22"/>
      <c r="AT45" s="98">
        <v>15</v>
      </c>
      <c r="AU45" s="4">
        <f t="shared" si="7"/>
        <v>60</v>
      </c>
      <c r="AV45" s="96">
        <v>31</v>
      </c>
      <c r="AW45" s="97">
        <v>13</v>
      </c>
      <c r="AX45" s="97">
        <v>14</v>
      </c>
      <c r="AY45" s="97">
        <v>12</v>
      </c>
      <c r="AZ45" s="97">
        <v>10</v>
      </c>
      <c r="BA45" s="22"/>
      <c r="BB45" s="98">
        <v>23</v>
      </c>
      <c r="BC45" s="4">
        <f t="shared" si="8"/>
        <v>103</v>
      </c>
      <c r="BD45" s="8">
        <f t="shared" si="9"/>
        <v>233</v>
      </c>
      <c r="BE45" s="137">
        <f t="shared" si="10"/>
        <v>490</v>
      </c>
      <c r="BF45" s="104"/>
    </row>
    <row r="46" spans="1:58" s="45" customFormat="1" ht="34.5" customHeight="1">
      <c r="A46" s="100">
        <v>20</v>
      </c>
      <c r="B46" s="101" t="s">
        <v>62</v>
      </c>
      <c r="C46" s="101" t="s">
        <v>109</v>
      </c>
      <c r="D46" s="102" t="s">
        <v>260</v>
      </c>
      <c r="E46" s="109">
        <v>17</v>
      </c>
      <c r="F46" s="92">
        <v>19</v>
      </c>
      <c r="G46" s="93">
        <v>19</v>
      </c>
      <c r="H46" s="94">
        <v>20</v>
      </c>
      <c r="I46" s="95">
        <v>16</v>
      </c>
      <c r="J46" s="4">
        <f t="shared" si="0"/>
        <v>42</v>
      </c>
      <c r="K46" s="92">
        <v>17</v>
      </c>
      <c r="L46" s="93">
        <v>24</v>
      </c>
      <c r="M46" s="94">
        <v>24</v>
      </c>
      <c r="N46" s="95">
        <v>16</v>
      </c>
      <c r="O46" s="4">
        <f t="shared" si="1"/>
        <v>49</v>
      </c>
      <c r="P46" s="92">
        <v>18</v>
      </c>
      <c r="Q46" s="93">
        <v>21</v>
      </c>
      <c r="R46" s="94">
        <v>18</v>
      </c>
      <c r="S46" s="95">
        <v>16</v>
      </c>
      <c r="T46" s="4">
        <f t="shared" si="2"/>
        <v>41</v>
      </c>
      <c r="U46" s="92">
        <v>20</v>
      </c>
      <c r="V46" s="93">
        <v>28</v>
      </c>
      <c r="W46" s="94">
        <v>20</v>
      </c>
      <c r="X46" s="95">
        <v>16</v>
      </c>
      <c r="Y46" s="5">
        <f t="shared" si="3"/>
        <v>52</v>
      </c>
      <c r="Z46" s="92">
        <v>20</v>
      </c>
      <c r="AA46" s="93">
        <v>50</v>
      </c>
      <c r="AB46" s="94">
        <v>17</v>
      </c>
      <c r="AC46" s="95">
        <v>16</v>
      </c>
      <c r="AD46" s="5">
        <f t="shared" si="4"/>
        <v>71</v>
      </c>
      <c r="AE46" s="8">
        <f t="shared" si="5"/>
        <v>255</v>
      </c>
      <c r="AF46" s="96">
        <v>20</v>
      </c>
      <c r="AG46" s="97">
        <v>9</v>
      </c>
      <c r="AH46" s="97">
        <v>5</v>
      </c>
      <c r="AI46" s="97">
        <v>10</v>
      </c>
      <c r="AJ46" s="97">
        <v>5</v>
      </c>
      <c r="AK46" s="22"/>
      <c r="AL46" s="98">
        <v>16</v>
      </c>
      <c r="AM46" s="4">
        <f t="shared" si="6"/>
        <v>65</v>
      </c>
      <c r="AN46" s="96">
        <v>15</v>
      </c>
      <c r="AO46" s="97">
        <v>10</v>
      </c>
      <c r="AP46" s="97">
        <v>5</v>
      </c>
      <c r="AQ46" s="97">
        <v>5</v>
      </c>
      <c r="AR46" s="97">
        <v>10</v>
      </c>
      <c r="AS46" s="22"/>
      <c r="AT46" s="98">
        <v>5</v>
      </c>
      <c r="AU46" s="4">
        <f t="shared" si="7"/>
        <v>50</v>
      </c>
      <c r="AV46" s="96">
        <v>33</v>
      </c>
      <c r="AW46" s="97">
        <v>14</v>
      </c>
      <c r="AX46" s="97">
        <v>2</v>
      </c>
      <c r="AY46" s="97">
        <v>16</v>
      </c>
      <c r="AZ46" s="97">
        <v>9</v>
      </c>
      <c r="BA46" s="22"/>
      <c r="BB46" s="98">
        <v>22</v>
      </c>
      <c r="BC46" s="4">
        <f t="shared" si="8"/>
        <v>96</v>
      </c>
      <c r="BD46" s="8">
        <f t="shared" si="9"/>
        <v>211</v>
      </c>
      <c r="BE46" s="137">
        <f t="shared" si="10"/>
        <v>466</v>
      </c>
      <c r="BF46" s="103"/>
    </row>
    <row r="47" spans="1:58" s="45" customFormat="1" ht="34.5" customHeight="1">
      <c r="A47" s="105">
        <v>26</v>
      </c>
      <c r="B47" s="101" t="s">
        <v>67</v>
      </c>
      <c r="C47" s="101" t="s">
        <v>115</v>
      </c>
      <c r="D47" s="106" t="s">
        <v>265</v>
      </c>
      <c r="E47" s="110">
        <v>18</v>
      </c>
      <c r="F47" s="92">
        <v>19</v>
      </c>
      <c r="G47" s="93">
        <v>18</v>
      </c>
      <c r="H47" s="94">
        <v>20</v>
      </c>
      <c r="I47" s="95">
        <v>20</v>
      </c>
      <c r="J47" s="4">
        <f t="shared" si="0"/>
        <v>37</v>
      </c>
      <c r="K47" s="92">
        <v>16</v>
      </c>
      <c r="L47" s="93">
        <v>24</v>
      </c>
      <c r="M47" s="94">
        <v>22</v>
      </c>
      <c r="N47" s="95">
        <v>20</v>
      </c>
      <c r="O47" s="4">
        <f t="shared" si="1"/>
        <v>42</v>
      </c>
      <c r="P47" s="92">
        <v>22</v>
      </c>
      <c r="Q47" s="93">
        <v>30</v>
      </c>
      <c r="R47" s="94">
        <v>20</v>
      </c>
      <c r="S47" s="95">
        <v>20</v>
      </c>
      <c r="T47" s="4">
        <f t="shared" si="2"/>
        <v>52</v>
      </c>
      <c r="U47" s="92">
        <v>20</v>
      </c>
      <c r="V47" s="93">
        <v>30</v>
      </c>
      <c r="W47" s="94">
        <v>18</v>
      </c>
      <c r="X47" s="95">
        <v>20</v>
      </c>
      <c r="Y47" s="5">
        <f t="shared" si="3"/>
        <v>48</v>
      </c>
      <c r="Z47" s="92">
        <v>25</v>
      </c>
      <c r="AA47" s="93">
        <v>50</v>
      </c>
      <c r="AB47" s="94">
        <v>15</v>
      </c>
      <c r="AC47" s="95">
        <v>20</v>
      </c>
      <c r="AD47" s="5">
        <f t="shared" si="4"/>
        <v>70</v>
      </c>
      <c r="AE47" s="8">
        <f t="shared" si="5"/>
        <v>249</v>
      </c>
      <c r="AF47" s="96">
        <v>17</v>
      </c>
      <c r="AG47" s="97">
        <v>10</v>
      </c>
      <c r="AH47" s="97">
        <v>8</v>
      </c>
      <c r="AI47" s="97">
        <v>10</v>
      </c>
      <c r="AJ47" s="97">
        <v>5</v>
      </c>
      <c r="AK47" s="22"/>
      <c r="AL47" s="98">
        <v>12</v>
      </c>
      <c r="AM47" s="4">
        <f t="shared" si="6"/>
        <v>62</v>
      </c>
      <c r="AN47" s="96">
        <v>10</v>
      </c>
      <c r="AO47" s="97">
        <v>5</v>
      </c>
      <c r="AP47" s="97">
        <v>5</v>
      </c>
      <c r="AQ47" s="97">
        <v>5</v>
      </c>
      <c r="AR47" s="97">
        <v>10</v>
      </c>
      <c r="AS47" s="22"/>
      <c r="AT47" s="98">
        <v>10</v>
      </c>
      <c r="AU47" s="4">
        <f t="shared" si="7"/>
        <v>45</v>
      </c>
      <c r="AV47" s="96">
        <v>35</v>
      </c>
      <c r="AW47" s="97">
        <v>16</v>
      </c>
      <c r="AX47" s="97">
        <v>6</v>
      </c>
      <c r="AY47" s="97">
        <v>17</v>
      </c>
      <c r="AZ47" s="97">
        <v>10</v>
      </c>
      <c r="BA47" s="22"/>
      <c r="BB47" s="98">
        <v>24</v>
      </c>
      <c r="BC47" s="4">
        <f t="shared" si="8"/>
        <v>108</v>
      </c>
      <c r="BD47" s="8">
        <f t="shared" si="9"/>
        <v>215</v>
      </c>
      <c r="BE47" s="137">
        <f t="shared" si="10"/>
        <v>464</v>
      </c>
      <c r="BF47" s="103"/>
    </row>
    <row r="48" spans="1:58" s="116" customFormat="1" ht="34.5" customHeight="1">
      <c r="A48" s="100">
        <v>23</v>
      </c>
      <c r="B48" s="101"/>
      <c r="C48" s="101" t="s">
        <v>287</v>
      </c>
      <c r="D48" s="102"/>
      <c r="E48" s="91">
        <v>3</v>
      </c>
      <c r="F48" s="92">
        <v>26</v>
      </c>
      <c r="G48" s="93">
        <v>35</v>
      </c>
      <c r="H48" s="94">
        <v>13</v>
      </c>
      <c r="I48" s="95">
        <v>26</v>
      </c>
      <c r="J48" s="4">
        <f t="shared" si="0"/>
        <v>48</v>
      </c>
      <c r="K48" s="92">
        <v>23</v>
      </c>
      <c r="L48" s="93">
        <v>42</v>
      </c>
      <c r="M48" s="94">
        <v>22</v>
      </c>
      <c r="N48" s="95">
        <v>26</v>
      </c>
      <c r="O48" s="4">
        <f t="shared" si="1"/>
        <v>61</v>
      </c>
      <c r="P48" s="92">
        <v>14</v>
      </c>
      <c r="Q48" s="93">
        <v>25</v>
      </c>
      <c r="R48" s="94">
        <v>15</v>
      </c>
      <c r="S48" s="95">
        <v>26</v>
      </c>
      <c r="T48" s="4">
        <f t="shared" si="2"/>
        <v>28</v>
      </c>
      <c r="U48" s="92">
        <v>17</v>
      </c>
      <c r="V48" s="93">
        <v>27</v>
      </c>
      <c r="W48" s="94">
        <v>17</v>
      </c>
      <c r="X48" s="95">
        <v>26</v>
      </c>
      <c r="Y48" s="5">
        <f t="shared" si="3"/>
        <v>35</v>
      </c>
      <c r="Z48" s="92">
        <v>25</v>
      </c>
      <c r="AA48" s="93">
        <v>55</v>
      </c>
      <c r="AB48" s="94">
        <v>20</v>
      </c>
      <c r="AC48" s="95">
        <v>26</v>
      </c>
      <c r="AD48" s="5">
        <f t="shared" si="4"/>
        <v>74</v>
      </c>
      <c r="AE48" s="8">
        <f t="shared" si="5"/>
        <v>246</v>
      </c>
      <c r="AF48" s="96">
        <v>15</v>
      </c>
      <c r="AG48" s="97">
        <v>5</v>
      </c>
      <c r="AH48" s="97">
        <v>13</v>
      </c>
      <c r="AI48" s="97">
        <v>10</v>
      </c>
      <c r="AJ48" s="97">
        <v>7</v>
      </c>
      <c r="AK48" s="22"/>
      <c r="AL48" s="98">
        <v>15</v>
      </c>
      <c r="AM48" s="5">
        <f t="shared" si="6"/>
        <v>65</v>
      </c>
      <c r="AN48" s="96">
        <v>20</v>
      </c>
      <c r="AO48" s="97">
        <v>10</v>
      </c>
      <c r="AP48" s="97">
        <v>10</v>
      </c>
      <c r="AQ48" s="97">
        <v>10</v>
      </c>
      <c r="AR48" s="97">
        <v>5</v>
      </c>
      <c r="AS48" s="22"/>
      <c r="AT48" s="98">
        <v>10</v>
      </c>
      <c r="AU48" s="4">
        <f t="shared" si="7"/>
        <v>65</v>
      </c>
      <c r="AV48" s="96">
        <v>8</v>
      </c>
      <c r="AW48" s="97">
        <v>5</v>
      </c>
      <c r="AX48" s="97">
        <v>10</v>
      </c>
      <c r="AY48" s="97">
        <v>10</v>
      </c>
      <c r="AZ48" s="97">
        <v>6</v>
      </c>
      <c r="BA48" s="22"/>
      <c r="BB48" s="98">
        <v>8</v>
      </c>
      <c r="BC48" s="4">
        <f t="shared" si="8"/>
        <v>47</v>
      </c>
      <c r="BD48" s="8">
        <f t="shared" si="9"/>
        <v>177</v>
      </c>
      <c r="BE48" s="137">
        <f t="shared" si="10"/>
        <v>423</v>
      </c>
      <c r="BF48" s="99"/>
    </row>
    <row r="49" spans="1:58" s="117" customFormat="1" ht="34.5" customHeight="1">
      <c r="A49" s="105">
        <v>34</v>
      </c>
      <c r="B49" s="101" t="s">
        <v>75</v>
      </c>
      <c r="C49" s="101" t="s">
        <v>123</v>
      </c>
      <c r="D49" s="106" t="s">
        <v>273</v>
      </c>
      <c r="E49" s="110">
        <v>4</v>
      </c>
      <c r="F49" s="92">
        <v>12</v>
      </c>
      <c r="G49" s="93">
        <v>14</v>
      </c>
      <c r="H49" s="94">
        <v>11</v>
      </c>
      <c r="I49" s="95">
        <v>30</v>
      </c>
      <c r="J49" s="5">
        <f t="shared" si="0"/>
        <v>7</v>
      </c>
      <c r="K49" s="92">
        <v>24</v>
      </c>
      <c r="L49" s="93">
        <v>33</v>
      </c>
      <c r="M49" s="94">
        <v>19</v>
      </c>
      <c r="N49" s="95">
        <v>30</v>
      </c>
      <c r="O49" s="5">
        <f t="shared" si="1"/>
        <v>46</v>
      </c>
      <c r="P49" s="92">
        <v>15</v>
      </c>
      <c r="Q49" s="93">
        <v>15</v>
      </c>
      <c r="R49" s="94">
        <v>15</v>
      </c>
      <c r="S49" s="95">
        <v>30</v>
      </c>
      <c r="T49" s="5">
        <f t="shared" si="2"/>
        <v>15</v>
      </c>
      <c r="U49" s="92">
        <v>16</v>
      </c>
      <c r="V49" s="93">
        <v>20</v>
      </c>
      <c r="W49" s="94">
        <v>17</v>
      </c>
      <c r="X49" s="95">
        <v>30</v>
      </c>
      <c r="Y49" s="5">
        <f t="shared" si="3"/>
        <v>23</v>
      </c>
      <c r="Z49" s="92">
        <v>25</v>
      </c>
      <c r="AA49" s="93">
        <v>50</v>
      </c>
      <c r="AB49" s="94">
        <v>15</v>
      </c>
      <c r="AC49" s="95">
        <v>30</v>
      </c>
      <c r="AD49" s="5">
        <f t="shared" si="4"/>
        <v>60</v>
      </c>
      <c r="AE49" s="9">
        <f t="shared" si="5"/>
        <v>151</v>
      </c>
      <c r="AF49" s="96">
        <v>30</v>
      </c>
      <c r="AG49" s="97">
        <v>10</v>
      </c>
      <c r="AH49" s="97">
        <v>10</v>
      </c>
      <c r="AI49" s="97">
        <v>14</v>
      </c>
      <c r="AJ49" s="97">
        <v>10</v>
      </c>
      <c r="AK49" s="22"/>
      <c r="AL49" s="98">
        <v>15</v>
      </c>
      <c r="AM49" s="5">
        <f t="shared" si="6"/>
        <v>89</v>
      </c>
      <c r="AN49" s="96">
        <v>25</v>
      </c>
      <c r="AO49" s="97">
        <v>15</v>
      </c>
      <c r="AP49" s="97">
        <v>5</v>
      </c>
      <c r="AQ49" s="97">
        <v>10</v>
      </c>
      <c r="AR49" s="97">
        <v>5</v>
      </c>
      <c r="AS49" s="22"/>
      <c r="AT49" s="98">
        <v>15</v>
      </c>
      <c r="AU49" s="4">
        <f t="shared" si="7"/>
        <v>75</v>
      </c>
      <c r="AV49" s="96">
        <v>12</v>
      </c>
      <c r="AW49" s="97">
        <v>10</v>
      </c>
      <c r="AX49" s="97">
        <v>13</v>
      </c>
      <c r="AY49" s="97">
        <v>12</v>
      </c>
      <c r="AZ49" s="97">
        <v>10</v>
      </c>
      <c r="BA49" s="22"/>
      <c r="BB49" s="98">
        <v>16</v>
      </c>
      <c r="BC49" s="4">
        <f t="shared" si="8"/>
        <v>73</v>
      </c>
      <c r="BD49" s="8">
        <f t="shared" si="9"/>
        <v>237</v>
      </c>
      <c r="BE49" s="137">
        <f t="shared" si="10"/>
        <v>388</v>
      </c>
      <c r="BF49" s="103"/>
    </row>
    <row r="50" spans="1:58" s="117" customFormat="1" ht="34.5" customHeight="1">
      <c r="A50" s="105">
        <v>17</v>
      </c>
      <c r="B50" s="101" t="s">
        <v>60</v>
      </c>
      <c r="C50" s="101" t="s">
        <v>106</v>
      </c>
      <c r="D50" s="106" t="s">
        <v>258</v>
      </c>
      <c r="E50" s="110">
        <v>1</v>
      </c>
      <c r="F50" s="92">
        <v>15</v>
      </c>
      <c r="G50" s="93">
        <v>15</v>
      </c>
      <c r="H50" s="94">
        <v>12</v>
      </c>
      <c r="I50" s="95">
        <v>18.5</v>
      </c>
      <c r="J50" s="5">
        <f t="shared" si="0"/>
        <v>23.5</v>
      </c>
      <c r="K50" s="92">
        <v>18</v>
      </c>
      <c r="L50" s="93">
        <v>30</v>
      </c>
      <c r="M50" s="94">
        <v>17</v>
      </c>
      <c r="N50" s="95">
        <v>18.5</v>
      </c>
      <c r="O50" s="5">
        <f t="shared" si="1"/>
        <v>46.5</v>
      </c>
      <c r="P50" s="92">
        <v>15</v>
      </c>
      <c r="Q50" s="93">
        <v>20</v>
      </c>
      <c r="R50" s="94">
        <v>10</v>
      </c>
      <c r="S50" s="95">
        <v>18.5</v>
      </c>
      <c r="T50" s="5">
        <f t="shared" si="2"/>
        <v>26.5</v>
      </c>
      <c r="U50" s="92">
        <v>20</v>
      </c>
      <c r="V50" s="93">
        <v>30</v>
      </c>
      <c r="W50" s="94">
        <v>17</v>
      </c>
      <c r="X50" s="95">
        <v>18.5</v>
      </c>
      <c r="Y50" s="5">
        <f t="shared" si="3"/>
        <v>48.5</v>
      </c>
      <c r="Z50" s="92">
        <v>13</v>
      </c>
      <c r="AA50" s="93">
        <v>15</v>
      </c>
      <c r="AB50" s="94">
        <v>10</v>
      </c>
      <c r="AC50" s="95">
        <v>18.5</v>
      </c>
      <c r="AD50" s="5">
        <f t="shared" si="4"/>
        <v>19.5</v>
      </c>
      <c r="AE50" s="9">
        <f t="shared" si="5"/>
        <v>164.5</v>
      </c>
      <c r="AF50" s="96">
        <v>25</v>
      </c>
      <c r="AG50" s="97">
        <v>10</v>
      </c>
      <c r="AH50" s="97">
        <v>10</v>
      </c>
      <c r="AI50" s="97">
        <v>10</v>
      </c>
      <c r="AJ50" s="97">
        <v>10</v>
      </c>
      <c r="AK50" s="22"/>
      <c r="AL50" s="98">
        <v>20</v>
      </c>
      <c r="AM50" s="5">
        <f t="shared" si="6"/>
        <v>85</v>
      </c>
      <c r="AN50" s="96">
        <v>25</v>
      </c>
      <c r="AO50" s="97">
        <v>10</v>
      </c>
      <c r="AP50" s="97">
        <v>5</v>
      </c>
      <c r="AQ50" s="97">
        <v>10</v>
      </c>
      <c r="AR50" s="97">
        <v>5</v>
      </c>
      <c r="AS50" s="22"/>
      <c r="AT50" s="98">
        <v>10</v>
      </c>
      <c r="AU50" s="4">
        <f t="shared" si="7"/>
        <v>65</v>
      </c>
      <c r="AV50" s="96">
        <v>15</v>
      </c>
      <c r="AW50" s="97">
        <v>5</v>
      </c>
      <c r="AX50" s="97">
        <v>5</v>
      </c>
      <c r="AY50" s="97">
        <v>10</v>
      </c>
      <c r="AZ50" s="97">
        <v>10</v>
      </c>
      <c r="BA50" s="22"/>
      <c r="BB50" s="98">
        <v>15</v>
      </c>
      <c r="BC50" s="4">
        <f t="shared" si="8"/>
        <v>60</v>
      </c>
      <c r="BD50" s="8">
        <f t="shared" si="9"/>
        <v>210</v>
      </c>
      <c r="BE50" s="137">
        <f t="shared" si="10"/>
        <v>374.5</v>
      </c>
      <c r="BF50" s="103"/>
    </row>
    <row r="51" spans="1:58" s="117" customFormat="1" ht="34.5" customHeight="1">
      <c r="A51" s="100">
        <v>28</v>
      </c>
      <c r="B51" s="101" t="s">
        <v>69</v>
      </c>
      <c r="C51" s="101" t="s">
        <v>117</v>
      </c>
      <c r="D51" s="102" t="s">
        <v>267</v>
      </c>
      <c r="E51" s="109">
        <v>8</v>
      </c>
      <c r="F51" s="92">
        <v>21</v>
      </c>
      <c r="G51" s="93">
        <v>16</v>
      </c>
      <c r="H51" s="94">
        <v>35</v>
      </c>
      <c r="I51" s="95">
        <v>17</v>
      </c>
      <c r="J51" s="5">
        <f t="shared" si="0"/>
        <v>55</v>
      </c>
      <c r="K51" s="92">
        <v>22</v>
      </c>
      <c r="L51" s="93">
        <v>21</v>
      </c>
      <c r="M51" s="94">
        <v>22</v>
      </c>
      <c r="N51" s="95">
        <v>17</v>
      </c>
      <c r="O51" s="5">
        <f t="shared" si="1"/>
        <v>48</v>
      </c>
      <c r="P51" s="92">
        <v>30</v>
      </c>
      <c r="Q51" s="93">
        <v>20</v>
      </c>
      <c r="R51" s="94">
        <v>25</v>
      </c>
      <c r="S51" s="95">
        <v>17</v>
      </c>
      <c r="T51" s="5">
        <f t="shared" si="2"/>
        <v>58</v>
      </c>
      <c r="U51" s="92">
        <v>25</v>
      </c>
      <c r="V51" s="93">
        <v>25</v>
      </c>
      <c r="W51" s="94">
        <v>17</v>
      </c>
      <c r="X51" s="95">
        <v>17</v>
      </c>
      <c r="Y51" s="5">
        <f t="shared" si="3"/>
        <v>50</v>
      </c>
      <c r="Z51" s="92">
        <v>18</v>
      </c>
      <c r="AA51" s="93">
        <v>35</v>
      </c>
      <c r="AB51" s="94">
        <v>12</v>
      </c>
      <c r="AC51" s="95">
        <v>17</v>
      </c>
      <c r="AD51" s="5">
        <f t="shared" si="4"/>
        <v>48</v>
      </c>
      <c r="AE51" s="9">
        <f t="shared" si="5"/>
        <v>259</v>
      </c>
      <c r="AF51" s="96">
        <v>5</v>
      </c>
      <c r="AG51" s="97">
        <v>5</v>
      </c>
      <c r="AH51" s="97"/>
      <c r="AI51" s="97">
        <v>12</v>
      </c>
      <c r="AJ51" s="97">
        <v>5</v>
      </c>
      <c r="AK51" s="22"/>
      <c r="AL51" s="98">
        <v>5</v>
      </c>
      <c r="AM51" s="5">
        <f t="shared" si="6"/>
        <v>32</v>
      </c>
      <c r="AN51" s="96">
        <v>10</v>
      </c>
      <c r="AO51" s="97">
        <v>5</v>
      </c>
      <c r="AP51" s="97"/>
      <c r="AQ51" s="97">
        <v>5</v>
      </c>
      <c r="AR51" s="97">
        <v>5</v>
      </c>
      <c r="AS51" s="22"/>
      <c r="AT51" s="98">
        <v>5</v>
      </c>
      <c r="AU51" s="4">
        <f t="shared" si="7"/>
        <v>30</v>
      </c>
      <c r="AV51" s="96">
        <v>5</v>
      </c>
      <c r="AW51" s="97">
        <v>2</v>
      </c>
      <c r="AX51" s="97"/>
      <c r="AY51" s="97">
        <v>2</v>
      </c>
      <c r="AZ51" s="97">
        <v>4</v>
      </c>
      <c r="BA51" s="22"/>
      <c r="BB51" s="98">
        <v>5</v>
      </c>
      <c r="BC51" s="4">
        <f t="shared" si="8"/>
        <v>18</v>
      </c>
      <c r="BD51" s="8">
        <f t="shared" si="9"/>
        <v>80</v>
      </c>
      <c r="BE51" s="137">
        <f t="shared" si="10"/>
        <v>339</v>
      </c>
      <c r="BF51" s="103"/>
    </row>
    <row r="52" spans="1:58" s="117" customFormat="1" ht="34.5" customHeight="1">
      <c r="A52" s="100">
        <v>15</v>
      </c>
      <c r="B52" s="101" t="s">
        <v>58</v>
      </c>
      <c r="C52" s="101" t="s">
        <v>103</v>
      </c>
      <c r="D52" s="102" t="s">
        <v>256</v>
      </c>
      <c r="E52" s="109">
        <v>2</v>
      </c>
      <c r="F52" s="92">
        <v>20</v>
      </c>
      <c r="G52" s="93">
        <v>10</v>
      </c>
      <c r="H52" s="94">
        <v>12</v>
      </c>
      <c r="I52" s="95">
        <v>38.5</v>
      </c>
      <c r="J52" s="5">
        <f t="shared" si="0"/>
        <v>3.5</v>
      </c>
      <c r="K52" s="92">
        <v>20</v>
      </c>
      <c r="L52" s="93">
        <v>35</v>
      </c>
      <c r="M52" s="94">
        <v>18</v>
      </c>
      <c r="N52" s="95">
        <v>38.5</v>
      </c>
      <c r="O52" s="5">
        <f t="shared" si="1"/>
        <v>34.5</v>
      </c>
      <c r="P52" s="92">
        <v>19</v>
      </c>
      <c r="Q52" s="93">
        <v>23</v>
      </c>
      <c r="R52" s="94">
        <v>13</v>
      </c>
      <c r="S52" s="95">
        <v>38.5</v>
      </c>
      <c r="T52" s="5">
        <f t="shared" si="2"/>
        <v>16.5</v>
      </c>
      <c r="U52" s="92">
        <v>17</v>
      </c>
      <c r="V52" s="93">
        <v>25</v>
      </c>
      <c r="W52" s="94">
        <v>17</v>
      </c>
      <c r="X52" s="95">
        <v>38.5</v>
      </c>
      <c r="Y52" s="5">
        <f t="shared" si="3"/>
        <v>20.5</v>
      </c>
      <c r="Z52" s="92">
        <v>25</v>
      </c>
      <c r="AA52" s="93">
        <v>50</v>
      </c>
      <c r="AB52" s="94">
        <v>15</v>
      </c>
      <c r="AC52" s="95">
        <v>38.5</v>
      </c>
      <c r="AD52" s="5">
        <f t="shared" si="4"/>
        <v>51.5</v>
      </c>
      <c r="AE52" s="9">
        <f t="shared" si="5"/>
        <v>126.5</v>
      </c>
      <c r="AF52" s="96">
        <v>28</v>
      </c>
      <c r="AG52" s="97">
        <v>10</v>
      </c>
      <c r="AH52" s="97">
        <v>13</v>
      </c>
      <c r="AI52" s="97">
        <v>12</v>
      </c>
      <c r="AJ52" s="97">
        <v>7</v>
      </c>
      <c r="AK52" s="22"/>
      <c r="AL52" s="98">
        <v>20</v>
      </c>
      <c r="AM52" s="5">
        <f t="shared" si="6"/>
        <v>90</v>
      </c>
      <c r="AN52" s="96">
        <v>10</v>
      </c>
      <c r="AO52" s="97">
        <v>5</v>
      </c>
      <c r="AP52" s="97">
        <v>5</v>
      </c>
      <c r="AQ52" s="97">
        <v>5</v>
      </c>
      <c r="AR52" s="97">
        <v>5</v>
      </c>
      <c r="AS52" s="22"/>
      <c r="AT52" s="98">
        <v>10</v>
      </c>
      <c r="AU52" s="4">
        <f t="shared" si="7"/>
        <v>40</v>
      </c>
      <c r="AV52" s="96">
        <v>16</v>
      </c>
      <c r="AW52" s="97">
        <v>14</v>
      </c>
      <c r="AX52" s="97">
        <v>12</v>
      </c>
      <c r="AY52" s="97">
        <v>14</v>
      </c>
      <c r="AZ52" s="97">
        <v>6</v>
      </c>
      <c r="BA52" s="22"/>
      <c r="BB52" s="98">
        <v>10</v>
      </c>
      <c r="BC52" s="4">
        <f t="shared" si="8"/>
        <v>72</v>
      </c>
      <c r="BD52" s="8">
        <f t="shared" si="9"/>
        <v>202</v>
      </c>
      <c r="BE52" s="137">
        <f t="shared" si="10"/>
        <v>328.5</v>
      </c>
      <c r="BF52" s="103"/>
    </row>
    <row r="53" spans="1:58" s="117" customFormat="1" ht="34.5" customHeight="1">
      <c r="A53" s="100">
        <v>1</v>
      </c>
      <c r="B53" s="118" t="s">
        <v>139</v>
      </c>
      <c r="C53" s="101" t="s">
        <v>87</v>
      </c>
      <c r="D53" s="102" t="s">
        <v>242</v>
      </c>
      <c r="E53" s="109">
        <v>6</v>
      </c>
      <c r="F53" s="92"/>
      <c r="G53" s="93"/>
      <c r="H53" s="94"/>
      <c r="I53" s="95"/>
      <c r="J53" s="5">
        <f t="shared" si="0"/>
        <v>0</v>
      </c>
      <c r="K53" s="92"/>
      <c r="L53" s="93"/>
      <c r="M53" s="94"/>
      <c r="N53" s="95"/>
      <c r="O53" s="5">
        <f t="shared" si="1"/>
        <v>0</v>
      </c>
      <c r="P53" s="92"/>
      <c r="Q53" s="93"/>
      <c r="R53" s="94"/>
      <c r="S53" s="95"/>
      <c r="T53" s="5">
        <f t="shared" si="2"/>
        <v>0</v>
      </c>
      <c r="U53" s="92"/>
      <c r="V53" s="93"/>
      <c r="W53" s="94"/>
      <c r="X53" s="95"/>
      <c r="Y53" s="5">
        <f t="shared" si="3"/>
        <v>0</v>
      </c>
      <c r="Z53" s="92"/>
      <c r="AA53" s="93"/>
      <c r="AB53" s="94"/>
      <c r="AC53" s="95"/>
      <c r="AD53" s="5">
        <f t="shared" si="4"/>
        <v>0</v>
      </c>
      <c r="AE53" s="9">
        <f t="shared" si="5"/>
        <v>0</v>
      </c>
      <c r="AF53" s="96"/>
      <c r="AG53" s="97"/>
      <c r="AH53" s="97"/>
      <c r="AI53" s="97"/>
      <c r="AJ53" s="97"/>
      <c r="AK53" s="22"/>
      <c r="AL53" s="98"/>
      <c r="AM53" s="5">
        <f t="shared" si="6"/>
        <v>0</v>
      </c>
      <c r="AN53" s="96"/>
      <c r="AO53" s="97"/>
      <c r="AP53" s="97"/>
      <c r="AQ53" s="97"/>
      <c r="AR53" s="97"/>
      <c r="AS53" s="22"/>
      <c r="AT53" s="98"/>
      <c r="AU53" s="4">
        <f t="shared" si="7"/>
        <v>0</v>
      </c>
      <c r="AV53" s="96"/>
      <c r="AW53" s="97"/>
      <c r="AX53" s="97"/>
      <c r="AY53" s="97"/>
      <c r="AZ53" s="97"/>
      <c r="BA53" s="22"/>
      <c r="BB53" s="98"/>
      <c r="BC53" s="4">
        <f t="shared" si="8"/>
        <v>0</v>
      </c>
      <c r="BD53" s="8">
        <f t="shared" si="9"/>
        <v>0</v>
      </c>
      <c r="BE53" s="135">
        <f t="shared" si="10"/>
        <v>0</v>
      </c>
      <c r="BF53" s="103"/>
    </row>
    <row r="54" spans="1:58" s="117" customFormat="1" ht="34.5" customHeight="1">
      <c r="A54" s="119"/>
      <c r="B54" s="119"/>
      <c r="C54" s="119"/>
      <c r="D54" s="120"/>
      <c r="E54" s="121"/>
      <c r="F54" s="92"/>
      <c r="G54" s="93"/>
      <c r="H54" s="94"/>
      <c r="I54" s="95"/>
      <c r="J54" s="5">
        <f t="shared" si="0"/>
        <v>0</v>
      </c>
      <c r="K54" s="92"/>
      <c r="L54" s="93"/>
      <c r="M54" s="94"/>
      <c r="N54" s="95"/>
      <c r="O54" s="5">
        <f t="shared" si="1"/>
        <v>0</v>
      </c>
      <c r="P54" s="92"/>
      <c r="Q54" s="93"/>
      <c r="R54" s="94"/>
      <c r="S54" s="95"/>
      <c r="T54" s="5">
        <f t="shared" si="2"/>
        <v>0</v>
      </c>
      <c r="U54" s="92"/>
      <c r="V54" s="93"/>
      <c r="W54" s="94"/>
      <c r="X54" s="95"/>
      <c r="Y54" s="5">
        <f t="shared" si="3"/>
        <v>0</v>
      </c>
      <c r="Z54" s="92"/>
      <c r="AA54" s="93"/>
      <c r="AB54" s="94"/>
      <c r="AC54" s="95"/>
      <c r="AD54" s="5">
        <f t="shared" si="4"/>
        <v>0</v>
      </c>
      <c r="AE54" s="9">
        <f t="shared" si="5"/>
        <v>0</v>
      </c>
      <c r="AF54" s="96"/>
      <c r="AG54" s="97"/>
      <c r="AH54" s="97"/>
      <c r="AI54" s="97"/>
      <c r="AJ54" s="97"/>
      <c r="AK54" s="22"/>
      <c r="AL54" s="98"/>
      <c r="AM54" s="5">
        <f t="shared" si="6"/>
        <v>0</v>
      </c>
      <c r="AN54" s="96"/>
      <c r="AO54" s="97"/>
      <c r="AP54" s="97"/>
      <c r="AQ54" s="97"/>
      <c r="AR54" s="97"/>
      <c r="AS54" s="22"/>
      <c r="AT54" s="98"/>
      <c r="AU54" s="4">
        <f t="shared" si="7"/>
        <v>0</v>
      </c>
      <c r="AV54" s="96"/>
      <c r="AW54" s="97"/>
      <c r="AX54" s="97"/>
      <c r="AY54" s="97"/>
      <c r="AZ54" s="97"/>
      <c r="BA54" s="22"/>
      <c r="BB54" s="98"/>
      <c r="BC54" s="4">
        <f t="shared" si="8"/>
        <v>0</v>
      </c>
      <c r="BD54" s="8">
        <f t="shared" si="9"/>
        <v>0</v>
      </c>
      <c r="BE54" s="135">
        <f t="shared" si="10"/>
        <v>0</v>
      </c>
      <c r="BF54" s="103"/>
    </row>
    <row r="55" spans="1:58" s="117" customFormat="1" ht="34.5" customHeight="1">
      <c r="A55" s="100"/>
      <c r="B55" s="101"/>
      <c r="C55" s="108"/>
      <c r="D55" s="102"/>
      <c r="E55" s="109"/>
      <c r="F55" s="92"/>
      <c r="G55" s="93"/>
      <c r="H55" s="94"/>
      <c r="I55" s="95"/>
      <c r="J55" s="5">
        <f t="shared" si="0"/>
        <v>0</v>
      </c>
      <c r="K55" s="92"/>
      <c r="L55" s="93"/>
      <c r="M55" s="94"/>
      <c r="N55" s="95"/>
      <c r="O55" s="5">
        <f t="shared" si="1"/>
        <v>0</v>
      </c>
      <c r="P55" s="92"/>
      <c r="Q55" s="93"/>
      <c r="R55" s="94"/>
      <c r="S55" s="95"/>
      <c r="T55" s="5">
        <f t="shared" si="2"/>
        <v>0</v>
      </c>
      <c r="U55" s="92"/>
      <c r="V55" s="93"/>
      <c r="W55" s="94"/>
      <c r="X55" s="95"/>
      <c r="Y55" s="5">
        <f t="shared" si="3"/>
        <v>0</v>
      </c>
      <c r="Z55" s="92"/>
      <c r="AA55" s="93"/>
      <c r="AB55" s="94"/>
      <c r="AC55" s="95"/>
      <c r="AD55" s="5">
        <f t="shared" si="4"/>
        <v>0</v>
      </c>
      <c r="AE55" s="9">
        <f t="shared" si="5"/>
        <v>0</v>
      </c>
      <c r="AF55" s="96"/>
      <c r="AG55" s="97"/>
      <c r="AH55" s="97"/>
      <c r="AI55" s="97"/>
      <c r="AJ55" s="97"/>
      <c r="AK55" s="22"/>
      <c r="AL55" s="98"/>
      <c r="AM55" s="5">
        <f t="shared" si="6"/>
        <v>0</v>
      </c>
      <c r="AN55" s="96"/>
      <c r="AO55" s="97"/>
      <c r="AP55" s="97"/>
      <c r="AQ55" s="97"/>
      <c r="AR55" s="97"/>
      <c r="AS55" s="22"/>
      <c r="AT55" s="98"/>
      <c r="AU55" s="4">
        <f t="shared" si="7"/>
        <v>0</v>
      </c>
      <c r="AV55" s="96"/>
      <c r="AW55" s="97"/>
      <c r="AX55" s="97"/>
      <c r="AY55" s="97"/>
      <c r="AZ55" s="97"/>
      <c r="BA55" s="22"/>
      <c r="BB55" s="98"/>
      <c r="BC55" s="4">
        <f t="shared" si="8"/>
        <v>0</v>
      </c>
      <c r="BD55" s="8">
        <f t="shared" si="9"/>
        <v>0</v>
      </c>
      <c r="BE55" s="135">
        <f t="shared" si="10"/>
        <v>0</v>
      </c>
      <c r="BF55" s="103"/>
    </row>
    <row r="56" spans="1:58" s="45" customFormat="1" ht="34.5" customHeight="1" thickBot="1">
      <c r="A56" s="122"/>
      <c r="B56" s="123"/>
      <c r="C56" s="123"/>
      <c r="D56" s="124"/>
      <c r="E56" s="125"/>
      <c r="F56" s="126"/>
      <c r="G56" s="127"/>
      <c r="H56" s="128"/>
      <c r="I56" s="129"/>
      <c r="J56" s="11">
        <f t="shared" si="0"/>
        <v>0</v>
      </c>
      <c r="K56" s="126"/>
      <c r="L56" s="127"/>
      <c r="M56" s="128"/>
      <c r="N56" s="129"/>
      <c r="O56" s="11">
        <f t="shared" si="1"/>
        <v>0</v>
      </c>
      <c r="P56" s="126"/>
      <c r="Q56" s="127"/>
      <c r="R56" s="128"/>
      <c r="S56" s="129"/>
      <c r="T56" s="11">
        <f t="shared" si="2"/>
        <v>0</v>
      </c>
      <c r="U56" s="126"/>
      <c r="V56" s="127"/>
      <c r="W56" s="128"/>
      <c r="X56" s="129"/>
      <c r="Y56" s="11">
        <f t="shared" si="3"/>
        <v>0</v>
      </c>
      <c r="Z56" s="126"/>
      <c r="AA56" s="127"/>
      <c r="AB56" s="128"/>
      <c r="AC56" s="129"/>
      <c r="AD56" s="11">
        <f t="shared" si="4"/>
        <v>0</v>
      </c>
      <c r="AE56" s="12">
        <f t="shared" si="5"/>
        <v>0</v>
      </c>
      <c r="AF56" s="130"/>
      <c r="AG56" s="131"/>
      <c r="AH56" s="131"/>
      <c r="AI56" s="131"/>
      <c r="AJ56" s="131"/>
      <c r="AK56" s="23"/>
      <c r="AL56" s="132"/>
      <c r="AM56" s="11">
        <f t="shared" si="6"/>
        <v>0</v>
      </c>
      <c r="AN56" s="130"/>
      <c r="AO56" s="131"/>
      <c r="AP56" s="131"/>
      <c r="AQ56" s="131"/>
      <c r="AR56" s="131"/>
      <c r="AS56" s="23"/>
      <c r="AT56" s="132"/>
      <c r="AU56" s="11">
        <f t="shared" si="7"/>
        <v>0</v>
      </c>
      <c r="AV56" s="130"/>
      <c r="AW56" s="131"/>
      <c r="AX56" s="131"/>
      <c r="AY56" s="131"/>
      <c r="AZ56" s="131"/>
      <c r="BA56" s="23"/>
      <c r="BB56" s="132"/>
      <c r="BC56" s="11">
        <f t="shared" si="8"/>
        <v>0</v>
      </c>
      <c r="BD56" s="12">
        <f t="shared" si="9"/>
        <v>0</v>
      </c>
      <c r="BE56" s="136">
        <f t="shared" si="10"/>
        <v>0</v>
      </c>
      <c r="BF56" s="133"/>
    </row>
    <row r="57" ht="34.5" customHeight="1"/>
    <row r="58" ht="24.75" customHeight="1"/>
  </sheetData>
  <sheetProtection password="86FF" sheet="1" sort="0"/>
  <mergeCells count="19">
    <mergeCell ref="BE6:BE8"/>
    <mergeCell ref="BF6:BF8"/>
    <mergeCell ref="F7:J7"/>
    <mergeCell ref="K7:O7"/>
    <mergeCell ref="P7:T7"/>
    <mergeCell ref="U7:Y7"/>
    <mergeCell ref="Z7:AD7"/>
    <mergeCell ref="AF7:AM7"/>
    <mergeCell ref="AN7:AU7"/>
    <mergeCell ref="AV7:BC7"/>
    <mergeCell ref="BD6:BD8"/>
    <mergeCell ref="A6:A8"/>
    <mergeCell ref="B6:B8"/>
    <mergeCell ref="C6:C8"/>
    <mergeCell ref="D6:D8"/>
    <mergeCell ref="E6:E8"/>
    <mergeCell ref="F6:AD6"/>
    <mergeCell ref="AE6:AE8"/>
    <mergeCell ref="AF6:BC6"/>
  </mergeCells>
  <conditionalFormatting sqref="P9:P56 U9:U56 F9:F56 K9:K56 Z9:Z56">
    <cfRule type="cellIs" priority="1" dxfId="0" operator="between" stopIfTrue="1">
      <formula>1</formula>
      <formula>50</formula>
    </cfRule>
  </conditionalFormatting>
  <dataValidations count="11">
    <dataValidation type="decimal" allowBlank="1" showInputMessage="1" showErrorMessage="1" promptTitle="Appearance &amp; Interaction" prompt="The value to input is between 1 and 50" errorTitle="Appearance &amp; Interaction" error="You have either entered too low a value or too high a value" sqref="F9:F56 Z9:Z56 U9:U56 P9:P56 K9:K56">
      <formula1>1</formula1>
      <formula2>50</formula2>
    </dataValidation>
    <dataValidation type="decimal" allowBlank="1" showInputMessage="1" showErrorMessage="1" promptTitle="Difficulty &amp; Presentation" prompt="The value is between 1 and 100" errorTitle="Difficulty &amp; Presentation" error="You have entered either too low a value or too high a value" sqref="G9:G56 AA9:AA56 V9:V56 Q9:Q56 L9:L56">
      <formula1>1</formula1>
      <formula2>100</formula2>
    </dataValidation>
    <dataValidation type="decimal" allowBlank="1" showInputMessage="1" showErrorMessage="1" promptTitle="Execution" prompt="The value to input is between 1 and 50" errorTitle="Execution" error="You have either entered too low a value or too high a value" sqref="H9:H56 AB9:AB56 W9:W56 R9:R56 M9:M56">
      <formula1>1</formula1>
      <formula2>50</formula2>
    </dataValidation>
    <dataValidation allowBlank="1" showInputMessage="1" showErrorMessage="1" promptTitle="Deduction " prompt="This is a negative entry. Mark would be deducted against the score" sqref="I9:I56 AC9:AC56 X9:X56 S9:S56 N9:N56"/>
    <dataValidation type="decimal" allowBlank="1" showInputMessage="1" showErrorMessage="1" promptTitle="Taste" prompt="The value is between 1 and 40" errorTitle="Taste" error="You have either entered too low a value or too high a value" sqref="AF9:AF56 AV9:AV56 AN9:AN56">
      <formula1>1</formula1>
      <formula2>40</formula2>
    </dataValidation>
    <dataValidation type="decimal" allowBlank="1" showInputMessage="1" showErrorMessage="1" promptTitle="Balance" prompt="The Value is between 1 and 20" errorTitle="Balance" error="You have either entered too low a value or too high a value" sqref="AG9:AG56 AW9:AW56 AO9:AO56">
      <formula1>1</formula1>
      <formula2>20</formula2>
    </dataValidation>
    <dataValidation type="decimal" allowBlank="1" showInputMessage="1" showErrorMessage="1" promptTitle="Garnish" prompt="The value is between 1 and 20" errorTitle="Garnish" error="You have either entered too low a value or too high a value" sqref="AH9:AH56 AX9:AX56 AP9:AP56">
      <formula1>1</formula1>
      <formula2>20</formula2>
    </dataValidation>
    <dataValidation type="decimal" allowBlank="1" showInputMessage="1" showErrorMessage="1" promptTitle="Recipe Originality" prompt="The value is between 1 and 20" errorTitle="Recipe Originality" error="You have either entered too low a value or too high a value" sqref="AI9:AI56 AY9:AY56 AQ9:AQ56">
      <formula1>1</formula1>
      <formula2>20</formula2>
    </dataValidation>
    <dataValidation type="decimal" allowBlank="1" showInputMessage="1" showErrorMessage="1" promptTitle="Cleanliness" prompt="The value is between 1 and 10" errorTitle="Cleanliness" error="You have either entered too low a value or too high a value" sqref="AJ9:AJ56 AZ9:AZ56 AR9:AR56">
      <formula1>1</formula1>
      <formula2>10</formula2>
    </dataValidation>
    <dataValidation type="decimal" allowBlank="1" showInputMessage="1" showErrorMessage="1" promptTitle="Name Association" prompt="The value is between 1 and 10" errorTitle="Name Association" error="You have either entered too low a value or too high a value" sqref="AK9:AK56 BA9:BA56 AS9:AS56">
      <formula1>1</formula1>
      <formula2>10</formula2>
    </dataValidation>
    <dataValidation type="decimal" allowBlank="1" showInputMessage="1" showErrorMessage="1" promptTitle="Overall Impression" prompt="The value is between 1 and 30" errorTitle="Overall Impression" error="You have either entered too low a value or too high a value" sqref="AL9:AL56 BB9:BB56 AT9:AT56">
      <formula1>1</formula1>
      <formula2>30</formula2>
    </dataValidation>
  </dataValidations>
  <printOptions horizontalCentered="1" verticalCentered="1"/>
  <pageMargins left="0.35" right="0.15748031496062992" top="0.2755905511811024" bottom="0.1968503937007874" header="0.2362204724409449" footer="0.1968503937007874"/>
  <pageSetup fitToHeight="1" fitToWidth="1" horizontalDpi="300" verticalDpi="300" orientation="portrait" paperSize="9" scale="42" r:id="rId2"/>
  <headerFooter alignWithMargins="0">
    <oddHeader xml:space="preserve">&amp;LIBA WFC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7"/>
  </sheetPr>
  <dimension ref="A1:BF15"/>
  <sheetViews>
    <sheetView zoomScale="75" zoomScaleNormal="75" zoomScalePageLayoutView="0" workbookViewId="0" topLeftCell="A1">
      <pane xSplit="5" topLeftCell="AU1" activePane="topRight" state="frozen"/>
      <selection pane="topLeft" activeCell="A1" sqref="A1"/>
      <selection pane="topRight" activeCell="AU9" sqref="AU9"/>
    </sheetView>
  </sheetViews>
  <sheetFormatPr defaultColWidth="9.140625" defaultRowHeight="12.75"/>
  <cols>
    <col min="1" max="1" width="6.00390625" style="134" customWidth="1"/>
    <col min="2" max="2" width="30.421875" style="134" bestFit="1" customWidth="1"/>
    <col min="3" max="3" width="22.421875" style="134" bestFit="1" customWidth="1"/>
    <col min="4" max="4" width="26.421875" style="134" bestFit="1" customWidth="1"/>
    <col min="5" max="5" width="13.00390625" style="134" customWidth="1"/>
    <col min="6" max="30" width="9.57421875" style="134" customWidth="1"/>
    <col min="31" max="31" width="18.57421875" style="3" customWidth="1"/>
    <col min="32" max="55" width="9.57421875" style="3" customWidth="1"/>
    <col min="56" max="56" width="18.57421875" style="3" customWidth="1"/>
    <col min="57" max="57" width="18.57421875" style="134" customWidth="1"/>
    <col min="58" max="58" width="9.8515625" style="134" bestFit="1" customWidth="1"/>
    <col min="59" max="16384" width="9.140625" style="134" customWidth="1"/>
  </cols>
  <sheetData>
    <row r="1" spans="1:58" s="40" customFormat="1" ht="27.75">
      <c r="A1" s="39"/>
      <c r="B1" s="39"/>
      <c r="C1" s="39"/>
      <c r="E1" s="39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F1" s="42" t="s">
        <v>30</v>
      </c>
    </row>
    <row r="2" spans="1:58" s="40" customFormat="1" ht="27.75">
      <c r="A2" s="39"/>
      <c r="B2" s="39"/>
      <c r="C2" s="39"/>
      <c r="E2" s="39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F2" s="42" t="s">
        <v>31</v>
      </c>
    </row>
    <row r="3" spans="31:58" s="40" customFormat="1" ht="35.25">
      <c r="AE3" s="2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2"/>
      <c r="BF3" s="42" t="s">
        <v>28</v>
      </c>
    </row>
    <row r="4" spans="31:58" s="40" customFormat="1" ht="35.25">
      <c r="AE4" s="2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2"/>
      <c r="BF4" s="43" t="s">
        <v>29</v>
      </c>
    </row>
    <row r="5" spans="1:57" s="45" customFormat="1" ht="15" customHeight="1" thickBot="1">
      <c r="A5" s="44"/>
      <c r="B5" s="44"/>
      <c r="C5" s="44"/>
      <c r="E5" s="44"/>
      <c r="AE5" s="2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2"/>
      <c r="BE5" s="48"/>
    </row>
    <row r="6" spans="1:58" s="59" customFormat="1" ht="29.25" customHeight="1">
      <c r="A6" s="49" t="s">
        <v>0</v>
      </c>
      <c r="B6" s="50" t="s">
        <v>9</v>
      </c>
      <c r="C6" s="50" t="s">
        <v>14</v>
      </c>
      <c r="D6" s="50" t="s">
        <v>10</v>
      </c>
      <c r="E6" s="51" t="s">
        <v>15</v>
      </c>
      <c r="F6" s="52" t="s">
        <v>18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36" t="s">
        <v>19</v>
      </c>
      <c r="AF6" s="54" t="s">
        <v>5</v>
      </c>
      <c r="AG6" s="55"/>
      <c r="AH6" s="55"/>
      <c r="AI6" s="55"/>
      <c r="AJ6" s="55"/>
      <c r="AK6" s="55"/>
      <c r="AL6" s="55"/>
      <c r="AM6" s="55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36" t="s">
        <v>20</v>
      </c>
      <c r="BE6" s="138" t="s">
        <v>13</v>
      </c>
      <c r="BF6" s="58" t="s">
        <v>8</v>
      </c>
    </row>
    <row r="7" spans="1:58" s="59" customFormat="1" ht="29.25" customHeight="1" thickBot="1">
      <c r="A7" s="60"/>
      <c r="B7" s="61"/>
      <c r="C7" s="61"/>
      <c r="D7" s="61"/>
      <c r="E7" s="62"/>
      <c r="F7" s="63" t="s">
        <v>1</v>
      </c>
      <c r="G7" s="64"/>
      <c r="H7" s="64"/>
      <c r="I7" s="64"/>
      <c r="J7" s="65"/>
      <c r="K7" s="66" t="s">
        <v>2</v>
      </c>
      <c r="L7" s="64"/>
      <c r="M7" s="64"/>
      <c r="N7" s="64"/>
      <c r="O7" s="64"/>
      <c r="P7" s="66" t="s">
        <v>3</v>
      </c>
      <c r="Q7" s="64"/>
      <c r="R7" s="64"/>
      <c r="S7" s="64"/>
      <c r="T7" s="64"/>
      <c r="U7" s="66" t="s">
        <v>4</v>
      </c>
      <c r="V7" s="64"/>
      <c r="W7" s="64"/>
      <c r="X7" s="64"/>
      <c r="Y7" s="64"/>
      <c r="Z7" s="66" t="s">
        <v>7</v>
      </c>
      <c r="AA7" s="64"/>
      <c r="AB7" s="64"/>
      <c r="AC7" s="64"/>
      <c r="AD7" s="64"/>
      <c r="AE7" s="139"/>
      <c r="AF7" s="67" t="s">
        <v>1</v>
      </c>
      <c r="AG7" s="68"/>
      <c r="AH7" s="68"/>
      <c r="AI7" s="68"/>
      <c r="AJ7" s="68"/>
      <c r="AK7" s="68"/>
      <c r="AL7" s="68"/>
      <c r="AM7" s="69"/>
      <c r="AN7" s="70" t="s">
        <v>2</v>
      </c>
      <c r="AO7" s="71"/>
      <c r="AP7" s="71"/>
      <c r="AQ7" s="71"/>
      <c r="AR7" s="71"/>
      <c r="AS7" s="71"/>
      <c r="AT7" s="71"/>
      <c r="AU7" s="71"/>
      <c r="AV7" s="72" t="s">
        <v>3</v>
      </c>
      <c r="AW7" s="71"/>
      <c r="AX7" s="71"/>
      <c r="AY7" s="71"/>
      <c r="AZ7" s="71"/>
      <c r="BA7" s="71"/>
      <c r="BB7" s="71"/>
      <c r="BC7" s="73"/>
      <c r="BD7" s="37"/>
      <c r="BE7" s="140"/>
      <c r="BF7" s="75"/>
    </row>
    <row r="8" spans="1:58" s="45" customFormat="1" ht="137.25">
      <c r="A8" s="141"/>
      <c r="B8" s="76"/>
      <c r="C8" s="76"/>
      <c r="D8" s="76"/>
      <c r="E8" s="77"/>
      <c r="F8" s="78" t="s">
        <v>33</v>
      </c>
      <c r="G8" s="79" t="s">
        <v>34</v>
      </c>
      <c r="H8" s="80" t="s">
        <v>35</v>
      </c>
      <c r="I8" s="81" t="s">
        <v>36</v>
      </c>
      <c r="J8" s="142" t="s">
        <v>6</v>
      </c>
      <c r="K8" s="78" t="s">
        <v>33</v>
      </c>
      <c r="L8" s="79" t="s">
        <v>34</v>
      </c>
      <c r="M8" s="80" t="s">
        <v>35</v>
      </c>
      <c r="N8" s="81" t="s">
        <v>36</v>
      </c>
      <c r="O8" s="142" t="s">
        <v>6</v>
      </c>
      <c r="P8" s="78" t="s">
        <v>33</v>
      </c>
      <c r="Q8" s="79" t="s">
        <v>34</v>
      </c>
      <c r="R8" s="80" t="s">
        <v>35</v>
      </c>
      <c r="S8" s="81" t="s">
        <v>36</v>
      </c>
      <c r="T8" s="142" t="s">
        <v>6</v>
      </c>
      <c r="U8" s="78" t="s">
        <v>33</v>
      </c>
      <c r="V8" s="79" t="s">
        <v>34</v>
      </c>
      <c r="W8" s="80" t="s">
        <v>35</v>
      </c>
      <c r="X8" s="81" t="s">
        <v>36</v>
      </c>
      <c r="Y8" s="143" t="s">
        <v>6</v>
      </c>
      <c r="Z8" s="78" t="s">
        <v>33</v>
      </c>
      <c r="AA8" s="79" t="s">
        <v>34</v>
      </c>
      <c r="AB8" s="80" t="s">
        <v>35</v>
      </c>
      <c r="AC8" s="81" t="s">
        <v>36</v>
      </c>
      <c r="AD8" s="143" t="s">
        <v>6</v>
      </c>
      <c r="AE8" s="38"/>
      <c r="AF8" s="82" t="s">
        <v>37</v>
      </c>
      <c r="AG8" s="83" t="s">
        <v>38</v>
      </c>
      <c r="AH8" s="83" t="s">
        <v>39</v>
      </c>
      <c r="AI8" s="83" t="s">
        <v>40</v>
      </c>
      <c r="AJ8" s="83" t="s">
        <v>41</v>
      </c>
      <c r="AK8" s="83" t="s">
        <v>42</v>
      </c>
      <c r="AL8" s="84" t="s">
        <v>285</v>
      </c>
      <c r="AM8" s="142" t="s">
        <v>43</v>
      </c>
      <c r="AN8" s="82" t="s">
        <v>37</v>
      </c>
      <c r="AO8" s="83" t="s">
        <v>38</v>
      </c>
      <c r="AP8" s="83" t="s">
        <v>39</v>
      </c>
      <c r="AQ8" s="83" t="s">
        <v>40</v>
      </c>
      <c r="AR8" s="83" t="s">
        <v>41</v>
      </c>
      <c r="AS8" s="83" t="s">
        <v>42</v>
      </c>
      <c r="AT8" s="84" t="s">
        <v>285</v>
      </c>
      <c r="AU8" s="142" t="s">
        <v>43</v>
      </c>
      <c r="AV8" s="82" t="s">
        <v>37</v>
      </c>
      <c r="AW8" s="83" t="s">
        <v>38</v>
      </c>
      <c r="AX8" s="83" t="s">
        <v>39</v>
      </c>
      <c r="AY8" s="83" t="s">
        <v>40</v>
      </c>
      <c r="AZ8" s="83" t="s">
        <v>41</v>
      </c>
      <c r="BA8" s="83" t="s">
        <v>42</v>
      </c>
      <c r="BB8" s="84" t="s">
        <v>285</v>
      </c>
      <c r="BC8" s="142" t="s">
        <v>43</v>
      </c>
      <c r="BD8" s="38"/>
      <c r="BE8" s="144"/>
      <c r="BF8" s="86"/>
    </row>
    <row r="9" spans="1:58" s="45" customFormat="1" ht="34.5" customHeight="1">
      <c r="A9" s="145">
        <v>4</v>
      </c>
      <c r="B9" s="101" t="s">
        <v>57</v>
      </c>
      <c r="C9" s="101" t="s">
        <v>102</v>
      </c>
      <c r="D9" s="102" t="s">
        <v>255</v>
      </c>
      <c r="E9" s="91">
        <v>22</v>
      </c>
      <c r="F9" s="92">
        <v>40</v>
      </c>
      <c r="G9" s="93">
        <v>72</v>
      </c>
      <c r="H9" s="94">
        <v>30</v>
      </c>
      <c r="I9" s="95">
        <v>7.5</v>
      </c>
      <c r="J9" s="4">
        <f aca="true" t="shared" si="0" ref="J9:J15">$F9+$G9+$H9-$I9</f>
        <v>134.5</v>
      </c>
      <c r="K9" s="92">
        <v>40</v>
      </c>
      <c r="L9" s="93">
        <v>60</v>
      </c>
      <c r="M9" s="94">
        <v>36</v>
      </c>
      <c r="N9" s="95">
        <v>7.5</v>
      </c>
      <c r="O9" s="4">
        <f aca="true" t="shared" si="1" ref="O9:O15">$K9+$L9+$M9-$N9</f>
        <v>128.5</v>
      </c>
      <c r="P9" s="92">
        <v>50</v>
      </c>
      <c r="Q9" s="93">
        <v>71</v>
      </c>
      <c r="R9" s="94">
        <v>36</v>
      </c>
      <c r="S9" s="95">
        <v>7.5</v>
      </c>
      <c r="T9" s="4">
        <f aca="true" t="shared" si="2" ref="T9:T15">$P9+$Q9+$R9-$S9</f>
        <v>149.5</v>
      </c>
      <c r="U9" s="92">
        <v>50</v>
      </c>
      <c r="V9" s="93">
        <v>80</v>
      </c>
      <c r="W9" s="94">
        <v>36</v>
      </c>
      <c r="X9" s="95">
        <v>7.5</v>
      </c>
      <c r="Y9" s="5">
        <f aca="true" t="shared" si="3" ref="Y9:Y15">$U9+$V9+$W9-$X9</f>
        <v>158.5</v>
      </c>
      <c r="Z9" s="92">
        <v>43</v>
      </c>
      <c r="AA9" s="93">
        <v>60</v>
      </c>
      <c r="AB9" s="94">
        <v>44</v>
      </c>
      <c r="AC9" s="95">
        <v>7.5</v>
      </c>
      <c r="AD9" s="5">
        <f aca="true" t="shared" si="4" ref="AD9:AD15">$Z9+$AA9+$AB9-$AC9</f>
        <v>139.5</v>
      </c>
      <c r="AE9" s="8">
        <f aca="true" t="shared" si="5" ref="AE9:AE15">$J9+$O9+$T9+$Y9+$AD9</f>
        <v>710.5</v>
      </c>
      <c r="AF9" s="96">
        <v>34</v>
      </c>
      <c r="AG9" s="97">
        <v>16</v>
      </c>
      <c r="AH9" s="97">
        <v>16</v>
      </c>
      <c r="AI9" s="97">
        <v>16</v>
      </c>
      <c r="AJ9" s="97">
        <v>10</v>
      </c>
      <c r="AK9" s="97"/>
      <c r="AL9" s="98">
        <v>25</v>
      </c>
      <c r="AM9" s="4">
        <f aca="true" t="shared" si="6" ref="AM9:AM15">SUM($AF9:$AL9)</f>
        <v>117</v>
      </c>
      <c r="AN9" s="96">
        <v>30</v>
      </c>
      <c r="AO9" s="97">
        <v>15</v>
      </c>
      <c r="AP9" s="97">
        <v>15</v>
      </c>
      <c r="AQ9" s="97">
        <v>10</v>
      </c>
      <c r="AR9" s="97">
        <v>10</v>
      </c>
      <c r="AS9" s="97"/>
      <c r="AT9" s="98">
        <v>25</v>
      </c>
      <c r="AU9" s="4">
        <f aca="true" t="shared" si="7" ref="AU9:AU15">SUM($AN9:$AT9)</f>
        <v>105</v>
      </c>
      <c r="AV9" s="96">
        <v>37</v>
      </c>
      <c r="AW9" s="97">
        <v>19</v>
      </c>
      <c r="AX9" s="97">
        <v>18</v>
      </c>
      <c r="AY9" s="97">
        <v>16</v>
      </c>
      <c r="AZ9" s="97">
        <v>10</v>
      </c>
      <c r="BA9" s="97"/>
      <c r="BB9" s="98">
        <v>28</v>
      </c>
      <c r="BC9" s="4">
        <f aca="true" t="shared" si="8" ref="BC9:BC15">SUM($AV9:$BB9)</f>
        <v>128</v>
      </c>
      <c r="BD9" s="8">
        <f aca="true" t="shared" si="9" ref="BD9:BD15">$AM9+$AU9+$BC9</f>
        <v>350</v>
      </c>
      <c r="BE9" s="137">
        <f aca="true" t="shared" si="10" ref="BE9:BE15">$AE9+$BD9</f>
        <v>1060.5</v>
      </c>
      <c r="BF9" s="103"/>
    </row>
    <row r="10" spans="1:58" s="45" customFormat="1" ht="34.5" customHeight="1">
      <c r="A10" s="145">
        <v>5</v>
      </c>
      <c r="B10" s="101" t="s">
        <v>86</v>
      </c>
      <c r="C10" s="108" t="s">
        <v>137</v>
      </c>
      <c r="D10" s="102" t="s">
        <v>284</v>
      </c>
      <c r="E10" s="91">
        <v>26</v>
      </c>
      <c r="F10" s="92">
        <v>42</v>
      </c>
      <c r="G10" s="93">
        <v>72</v>
      </c>
      <c r="H10" s="94">
        <v>38</v>
      </c>
      <c r="I10" s="95">
        <v>6.5</v>
      </c>
      <c r="J10" s="4">
        <f t="shared" si="0"/>
        <v>145.5</v>
      </c>
      <c r="K10" s="92">
        <v>39</v>
      </c>
      <c r="L10" s="93">
        <v>68</v>
      </c>
      <c r="M10" s="94">
        <v>39</v>
      </c>
      <c r="N10" s="95">
        <v>6.5</v>
      </c>
      <c r="O10" s="4">
        <f t="shared" si="1"/>
        <v>139.5</v>
      </c>
      <c r="P10" s="92">
        <v>50</v>
      </c>
      <c r="Q10" s="93">
        <v>78</v>
      </c>
      <c r="R10" s="94">
        <v>41</v>
      </c>
      <c r="S10" s="95">
        <v>6.5</v>
      </c>
      <c r="T10" s="4">
        <f t="shared" si="2"/>
        <v>162.5</v>
      </c>
      <c r="U10" s="92">
        <v>50</v>
      </c>
      <c r="V10" s="93">
        <v>100</v>
      </c>
      <c r="W10" s="94">
        <v>44</v>
      </c>
      <c r="X10" s="95">
        <v>6.5</v>
      </c>
      <c r="Y10" s="5">
        <f t="shared" si="3"/>
        <v>187.5</v>
      </c>
      <c r="Z10" s="92">
        <v>48</v>
      </c>
      <c r="AA10" s="93">
        <v>75</v>
      </c>
      <c r="AB10" s="94">
        <v>48</v>
      </c>
      <c r="AC10" s="95">
        <v>6.5</v>
      </c>
      <c r="AD10" s="5">
        <f t="shared" si="4"/>
        <v>164.5</v>
      </c>
      <c r="AE10" s="8">
        <f t="shared" si="5"/>
        <v>799.5</v>
      </c>
      <c r="AF10" s="96">
        <v>21</v>
      </c>
      <c r="AG10" s="97">
        <v>12</v>
      </c>
      <c r="AH10" s="97">
        <v>13</v>
      </c>
      <c r="AI10" s="97">
        <v>10</v>
      </c>
      <c r="AJ10" s="97">
        <v>10</v>
      </c>
      <c r="AK10" s="97"/>
      <c r="AL10" s="98">
        <v>20</v>
      </c>
      <c r="AM10" s="4">
        <f t="shared" si="6"/>
        <v>86</v>
      </c>
      <c r="AN10" s="96">
        <v>20</v>
      </c>
      <c r="AO10" s="97">
        <v>10</v>
      </c>
      <c r="AP10" s="97">
        <v>10</v>
      </c>
      <c r="AQ10" s="97">
        <v>15</v>
      </c>
      <c r="AR10" s="97">
        <v>10</v>
      </c>
      <c r="AS10" s="97"/>
      <c r="AT10" s="98">
        <v>15</v>
      </c>
      <c r="AU10" s="4">
        <f t="shared" si="7"/>
        <v>80</v>
      </c>
      <c r="AV10" s="96">
        <v>20</v>
      </c>
      <c r="AW10" s="97">
        <v>12</v>
      </c>
      <c r="AX10" s="97">
        <v>8</v>
      </c>
      <c r="AY10" s="97">
        <v>5</v>
      </c>
      <c r="AZ10" s="97">
        <v>10</v>
      </c>
      <c r="BA10" s="97"/>
      <c r="BB10" s="98">
        <v>12</v>
      </c>
      <c r="BC10" s="4">
        <f t="shared" si="8"/>
        <v>67</v>
      </c>
      <c r="BD10" s="8">
        <f t="shared" si="9"/>
        <v>233</v>
      </c>
      <c r="BE10" s="137">
        <f t="shared" si="10"/>
        <v>1032.5</v>
      </c>
      <c r="BF10" s="103" t="s">
        <v>44</v>
      </c>
    </row>
    <row r="11" spans="1:58" s="45" customFormat="1" ht="34.5" customHeight="1">
      <c r="A11" s="145">
        <v>3</v>
      </c>
      <c r="B11" s="101" t="s">
        <v>70</v>
      </c>
      <c r="C11" s="101" t="s">
        <v>118</v>
      </c>
      <c r="D11" s="102" t="s">
        <v>268</v>
      </c>
      <c r="E11" s="107">
        <v>25</v>
      </c>
      <c r="F11" s="92">
        <v>40</v>
      </c>
      <c r="G11" s="93">
        <v>85</v>
      </c>
      <c r="H11" s="94">
        <v>36</v>
      </c>
      <c r="I11" s="95">
        <v>8.5</v>
      </c>
      <c r="J11" s="4">
        <f t="shared" si="0"/>
        <v>152.5</v>
      </c>
      <c r="K11" s="92">
        <v>38</v>
      </c>
      <c r="L11" s="93">
        <v>65</v>
      </c>
      <c r="M11" s="94">
        <v>37</v>
      </c>
      <c r="N11" s="95">
        <v>8.5</v>
      </c>
      <c r="O11" s="4">
        <f t="shared" si="1"/>
        <v>131.5</v>
      </c>
      <c r="P11" s="92">
        <v>40</v>
      </c>
      <c r="Q11" s="93">
        <v>79</v>
      </c>
      <c r="R11" s="94">
        <v>30</v>
      </c>
      <c r="S11" s="95">
        <v>8.5</v>
      </c>
      <c r="T11" s="4">
        <f t="shared" si="2"/>
        <v>140.5</v>
      </c>
      <c r="U11" s="92">
        <v>50</v>
      </c>
      <c r="V11" s="93">
        <v>93</v>
      </c>
      <c r="W11" s="94">
        <v>40</v>
      </c>
      <c r="X11" s="95">
        <v>8.5</v>
      </c>
      <c r="Y11" s="5">
        <f t="shared" si="3"/>
        <v>174.5</v>
      </c>
      <c r="Z11" s="92">
        <v>40</v>
      </c>
      <c r="AA11" s="93">
        <v>65</v>
      </c>
      <c r="AB11" s="94">
        <v>40</v>
      </c>
      <c r="AC11" s="95">
        <v>8.5</v>
      </c>
      <c r="AD11" s="5">
        <f t="shared" si="4"/>
        <v>136.5</v>
      </c>
      <c r="AE11" s="8">
        <f t="shared" si="5"/>
        <v>735.5</v>
      </c>
      <c r="AF11" s="96">
        <v>21</v>
      </c>
      <c r="AG11" s="97">
        <v>11</v>
      </c>
      <c r="AH11" s="97">
        <v>20</v>
      </c>
      <c r="AI11" s="97">
        <v>12</v>
      </c>
      <c r="AJ11" s="97">
        <v>10</v>
      </c>
      <c r="AK11" s="97"/>
      <c r="AL11" s="98">
        <v>22</v>
      </c>
      <c r="AM11" s="4">
        <f t="shared" si="6"/>
        <v>96</v>
      </c>
      <c r="AN11" s="96">
        <v>20</v>
      </c>
      <c r="AO11" s="97">
        <v>10</v>
      </c>
      <c r="AP11" s="97">
        <v>15</v>
      </c>
      <c r="AQ11" s="97">
        <v>10</v>
      </c>
      <c r="AR11" s="97">
        <v>10</v>
      </c>
      <c r="AS11" s="97"/>
      <c r="AT11" s="98">
        <v>15</v>
      </c>
      <c r="AU11" s="4">
        <f t="shared" si="7"/>
        <v>80</v>
      </c>
      <c r="AV11" s="96">
        <v>34</v>
      </c>
      <c r="AW11" s="97">
        <v>4</v>
      </c>
      <c r="AX11" s="97">
        <v>17</v>
      </c>
      <c r="AY11" s="97">
        <v>15</v>
      </c>
      <c r="AZ11" s="97">
        <v>10</v>
      </c>
      <c r="BA11" s="97"/>
      <c r="BB11" s="98">
        <v>25</v>
      </c>
      <c r="BC11" s="4">
        <f t="shared" si="8"/>
        <v>105</v>
      </c>
      <c r="BD11" s="8">
        <f t="shared" si="9"/>
        <v>281</v>
      </c>
      <c r="BE11" s="137">
        <f t="shared" si="10"/>
        <v>1016.5</v>
      </c>
      <c r="BF11" s="104"/>
    </row>
    <row r="12" spans="1:58" s="45" customFormat="1" ht="34.5" customHeight="1">
      <c r="A12" s="145">
        <v>6</v>
      </c>
      <c r="B12" s="101" t="s">
        <v>82</v>
      </c>
      <c r="C12" s="101" t="s">
        <v>130</v>
      </c>
      <c r="D12" s="102" t="s">
        <v>280</v>
      </c>
      <c r="E12" s="107">
        <v>23</v>
      </c>
      <c r="F12" s="92">
        <v>40</v>
      </c>
      <c r="G12" s="93">
        <v>70</v>
      </c>
      <c r="H12" s="94">
        <v>36</v>
      </c>
      <c r="I12" s="95">
        <v>8</v>
      </c>
      <c r="J12" s="4">
        <f t="shared" si="0"/>
        <v>138</v>
      </c>
      <c r="K12" s="92">
        <v>30</v>
      </c>
      <c r="L12" s="93">
        <v>40</v>
      </c>
      <c r="M12" s="94">
        <v>21</v>
      </c>
      <c r="N12" s="95">
        <v>8</v>
      </c>
      <c r="O12" s="4">
        <f t="shared" si="1"/>
        <v>83</v>
      </c>
      <c r="P12" s="92">
        <v>34</v>
      </c>
      <c r="Q12" s="93">
        <v>54</v>
      </c>
      <c r="R12" s="94">
        <v>27</v>
      </c>
      <c r="S12" s="95">
        <v>8</v>
      </c>
      <c r="T12" s="4">
        <f t="shared" si="2"/>
        <v>107</v>
      </c>
      <c r="U12" s="92">
        <v>50</v>
      </c>
      <c r="V12" s="93">
        <v>69</v>
      </c>
      <c r="W12" s="94">
        <v>30</v>
      </c>
      <c r="X12" s="95">
        <v>8</v>
      </c>
      <c r="Y12" s="5">
        <f t="shared" si="3"/>
        <v>141</v>
      </c>
      <c r="Z12" s="92">
        <v>39</v>
      </c>
      <c r="AA12" s="93">
        <v>60</v>
      </c>
      <c r="AB12" s="94">
        <v>35</v>
      </c>
      <c r="AC12" s="95">
        <v>8</v>
      </c>
      <c r="AD12" s="5">
        <f t="shared" si="4"/>
        <v>126</v>
      </c>
      <c r="AE12" s="8">
        <f t="shared" si="5"/>
        <v>595</v>
      </c>
      <c r="AF12" s="96">
        <v>26</v>
      </c>
      <c r="AG12" s="97">
        <v>15</v>
      </c>
      <c r="AH12" s="97">
        <v>14</v>
      </c>
      <c r="AI12" s="97">
        <v>14</v>
      </c>
      <c r="AJ12" s="97">
        <v>10</v>
      </c>
      <c r="AK12" s="97"/>
      <c r="AL12" s="98">
        <v>19</v>
      </c>
      <c r="AM12" s="4">
        <f t="shared" si="6"/>
        <v>98</v>
      </c>
      <c r="AN12" s="96">
        <v>30</v>
      </c>
      <c r="AO12" s="97">
        <v>17</v>
      </c>
      <c r="AP12" s="97">
        <v>10</v>
      </c>
      <c r="AQ12" s="97">
        <v>15</v>
      </c>
      <c r="AR12" s="97">
        <v>10</v>
      </c>
      <c r="AS12" s="97"/>
      <c r="AT12" s="98">
        <v>15</v>
      </c>
      <c r="AU12" s="4">
        <f t="shared" si="7"/>
        <v>97</v>
      </c>
      <c r="AV12" s="96">
        <v>30</v>
      </c>
      <c r="AW12" s="97">
        <v>16</v>
      </c>
      <c r="AX12" s="97">
        <v>14</v>
      </c>
      <c r="AY12" s="97">
        <v>20</v>
      </c>
      <c r="AZ12" s="97">
        <v>10</v>
      </c>
      <c r="BA12" s="97"/>
      <c r="BB12" s="98">
        <v>16</v>
      </c>
      <c r="BC12" s="4">
        <f t="shared" si="8"/>
        <v>106</v>
      </c>
      <c r="BD12" s="8">
        <f t="shared" si="9"/>
        <v>301</v>
      </c>
      <c r="BE12" s="137">
        <f t="shared" si="10"/>
        <v>896</v>
      </c>
      <c r="BF12" s="104"/>
    </row>
    <row r="13" spans="1:58" s="45" customFormat="1" ht="34.5" customHeight="1">
      <c r="A13" s="145">
        <v>2</v>
      </c>
      <c r="B13" s="101" t="s">
        <v>56</v>
      </c>
      <c r="C13" s="101" t="s">
        <v>101</v>
      </c>
      <c r="D13" s="102" t="s">
        <v>254</v>
      </c>
      <c r="E13" s="107">
        <v>24</v>
      </c>
      <c r="F13" s="92">
        <v>36</v>
      </c>
      <c r="G13" s="93">
        <v>68</v>
      </c>
      <c r="H13" s="94">
        <v>38</v>
      </c>
      <c r="I13" s="95">
        <v>16.5</v>
      </c>
      <c r="J13" s="4">
        <f t="shared" si="0"/>
        <v>125.5</v>
      </c>
      <c r="K13" s="92">
        <v>34</v>
      </c>
      <c r="L13" s="93">
        <v>55</v>
      </c>
      <c r="M13" s="94">
        <v>32</v>
      </c>
      <c r="N13" s="95">
        <v>16.5</v>
      </c>
      <c r="O13" s="4">
        <f t="shared" si="1"/>
        <v>104.5</v>
      </c>
      <c r="P13" s="92">
        <v>34</v>
      </c>
      <c r="Q13" s="93">
        <v>65</v>
      </c>
      <c r="R13" s="94">
        <v>36</v>
      </c>
      <c r="S13" s="95">
        <v>16.5</v>
      </c>
      <c r="T13" s="4">
        <f t="shared" si="2"/>
        <v>118.5</v>
      </c>
      <c r="U13" s="92">
        <v>50</v>
      </c>
      <c r="V13" s="93">
        <v>80</v>
      </c>
      <c r="W13" s="94">
        <v>38</v>
      </c>
      <c r="X13" s="95">
        <v>16.5</v>
      </c>
      <c r="Y13" s="5">
        <f t="shared" si="3"/>
        <v>151.5</v>
      </c>
      <c r="Z13" s="92">
        <v>35</v>
      </c>
      <c r="AA13" s="93">
        <v>54</v>
      </c>
      <c r="AB13" s="94">
        <v>30</v>
      </c>
      <c r="AC13" s="95">
        <v>16.5</v>
      </c>
      <c r="AD13" s="5">
        <f t="shared" si="4"/>
        <v>102.5</v>
      </c>
      <c r="AE13" s="8">
        <f t="shared" si="5"/>
        <v>602.5</v>
      </c>
      <c r="AF13" s="96">
        <v>29</v>
      </c>
      <c r="AG13" s="97">
        <v>16</v>
      </c>
      <c r="AH13" s="97">
        <v>16</v>
      </c>
      <c r="AI13" s="97">
        <v>14</v>
      </c>
      <c r="AJ13" s="97">
        <v>10</v>
      </c>
      <c r="AK13" s="97"/>
      <c r="AL13" s="98">
        <v>23</v>
      </c>
      <c r="AM13" s="4">
        <f t="shared" si="6"/>
        <v>108</v>
      </c>
      <c r="AN13" s="96">
        <v>10</v>
      </c>
      <c r="AO13" s="97">
        <v>5</v>
      </c>
      <c r="AP13" s="97">
        <v>5</v>
      </c>
      <c r="AQ13" s="97">
        <v>10</v>
      </c>
      <c r="AR13" s="97">
        <v>5</v>
      </c>
      <c r="AS13" s="97"/>
      <c r="AT13" s="98">
        <v>10</v>
      </c>
      <c r="AU13" s="4">
        <f t="shared" si="7"/>
        <v>45</v>
      </c>
      <c r="AV13" s="96">
        <v>36</v>
      </c>
      <c r="AW13" s="97">
        <v>17</v>
      </c>
      <c r="AX13" s="97">
        <v>10</v>
      </c>
      <c r="AY13" s="97">
        <v>10</v>
      </c>
      <c r="AZ13" s="97">
        <v>10</v>
      </c>
      <c r="BA13" s="97"/>
      <c r="BB13" s="98">
        <v>25</v>
      </c>
      <c r="BC13" s="4">
        <f t="shared" si="8"/>
        <v>108</v>
      </c>
      <c r="BD13" s="8">
        <f t="shared" si="9"/>
        <v>261</v>
      </c>
      <c r="BE13" s="137">
        <f t="shared" si="10"/>
        <v>863.5</v>
      </c>
      <c r="BF13" s="104"/>
    </row>
    <row r="14" spans="1:58" s="45" customFormat="1" ht="34.5" customHeight="1">
      <c r="A14" s="145">
        <v>1</v>
      </c>
      <c r="B14" s="88" t="s">
        <v>46</v>
      </c>
      <c r="C14" s="88" t="s">
        <v>89</v>
      </c>
      <c r="D14" s="90" t="s">
        <v>247</v>
      </c>
      <c r="E14" s="91">
        <v>21</v>
      </c>
      <c r="F14" s="92">
        <v>32</v>
      </c>
      <c r="G14" s="93">
        <v>59</v>
      </c>
      <c r="H14" s="94">
        <v>28</v>
      </c>
      <c r="I14" s="95">
        <v>12.5</v>
      </c>
      <c r="J14" s="4">
        <f t="shared" si="0"/>
        <v>106.5</v>
      </c>
      <c r="K14" s="92">
        <v>32</v>
      </c>
      <c r="L14" s="93">
        <v>40</v>
      </c>
      <c r="M14" s="94">
        <v>22</v>
      </c>
      <c r="N14" s="95">
        <v>7.5</v>
      </c>
      <c r="O14" s="4">
        <f t="shared" si="1"/>
        <v>86.5</v>
      </c>
      <c r="P14" s="92">
        <v>28</v>
      </c>
      <c r="Q14" s="93">
        <v>44</v>
      </c>
      <c r="R14" s="94">
        <v>23</v>
      </c>
      <c r="S14" s="95">
        <v>12.5</v>
      </c>
      <c r="T14" s="4">
        <f t="shared" si="2"/>
        <v>82.5</v>
      </c>
      <c r="U14" s="92">
        <v>50</v>
      </c>
      <c r="V14" s="93">
        <v>75</v>
      </c>
      <c r="W14" s="94">
        <v>32</v>
      </c>
      <c r="X14" s="95">
        <v>12.5</v>
      </c>
      <c r="Y14" s="5">
        <f t="shared" si="3"/>
        <v>144.5</v>
      </c>
      <c r="Z14" s="92">
        <v>20</v>
      </c>
      <c r="AA14" s="93">
        <v>24</v>
      </c>
      <c r="AB14" s="94">
        <v>18</v>
      </c>
      <c r="AC14" s="95">
        <v>12.5</v>
      </c>
      <c r="AD14" s="5">
        <f t="shared" si="4"/>
        <v>49.5</v>
      </c>
      <c r="AE14" s="8">
        <f t="shared" si="5"/>
        <v>469.5</v>
      </c>
      <c r="AF14" s="96">
        <v>25</v>
      </c>
      <c r="AG14" s="97">
        <v>14</v>
      </c>
      <c r="AH14" s="97">
        <v>15</v>
      </c>
      <c r="AI14" s="97">
        <v>10</v>
      </c>
      <c r="AJ14" s="97">
        <v>10</v>
      </c>
      <c r="AK14" s="97"/>
      <c r="AL14" s="98">
        <v>22</v>
      </c>
      <c r="AM14" s="4">
        <f t="shared" si="6"/>
        <v>96</v>
      </c>
      <c r="AN14" s="96">
        <v>20</v>
      </c>
      <c r="AO14" s="97">
        <v>10</v>
      </c>
      <c r="AP14" s="97">
        <v>10</v>
      </c>
      <c r="AQ14" s="97">
        <v>10</v>
      </c>
      <c r="AR14" s="97">
        <v>10</v>
      </c>
      <c r="AS14" s="97"/>
      <c r="AT14" s="98">
        <v>15</v>
      </c>
      <c r="AU14" s="4">
        <f t="shared" si="7"/>
        <v>75</v>
      </c>
      <c r="AV14" s="96">
        <v>34</v>
      </c>
      <c r="AW14" s="97">
        <v>4</v>
      </c>
      <c r="AX14" s="97">
        <v>12</v>
      </c>
      <c r="AY14" s="97">
        <v>12</v>
      </c>
      <c r="AZ14" s="97">
        <v>10</v>
      </c>
      <c r="BA14" s="97"/>
      <c r="BB14" s="98">
        <v>22</v>
      </c>
      <c r="BC14" s="4">
        <f t="shared" si="8"/>
        <v>94</v>
      </c>
      <c r="BD14" s="8">
        <f t="shared" si="9"/>
        <v>265</v>
      </c>
      <c r="BE14" s="137">
        <f t="shared" si="10"/>
        <v>734.5</v>
      </c>
      <c r="BF14" s="103"/>
    </row>
    <row r="15" spans="1:58" s="45" customFormat="1" ht="34.5" customHeight="1" thickBot="1">
      <c r="A15" s="146"/>
      <c r="B15" s="147"/>
      <c r="C15" s="147"/>
      <c r="D15" s="147"/>
      <c r="E15" s="148"/>
      <c r="F15" s="149"/>
      <c r="G15" s="127"/>
      <c r="H15" s="128"/>
      <c r="I15" s="129"/>
      <c r="J15" s="11">
        <f t="shared" si="0"/>
        <v>0</v>
      </c>
      <c r="K15" s="126"/>
      <c r="L15" s="127"/>
      <c r="M15" s="128"/>
      <c r="N15" s="129"/>
      <c r="O15" s="11">
        <f t="shared" si="1"/>
        <v>0</v>
      </c>
      <c r="P15" s="126"/>
      <c r="Q15" s="127"/>
      <c r="R15" s="128"/>
      <c r="S15" s="129"/>
      <c r="T15" s="11">
        <f t="shared" si="2"/>
        <v>0</v>
      </c>
      <c r="U15" s="126"/>
      <c r="V15" s="127"/>
      <c r="W15" s="128"/>
      <c r="X15" s="129"/>
      <c r="Y15" s="11">
        <f t="shared" si="3"/>
        <v>0</v>
      </c>
      <c r="Z15" s="126"/>
      <c r="AA15" s="127"/>
      <c r="AB15" s="128"/>
      <c r="AC15" s="129"/>
      <c r="AD15" s="11">
        <f t="shared" si="4"/>
        <v>0</v>
      </c>
      <c r="AE15" s="12">
        <f t="shared" si="5"/>
        <v>0</v>
      </c>
      <c r="AF15" s="130"/>
      <c r="AG15" s="131"/>
      <c r="AH15" s="131"/>
      <c r="AI15" s="131"/>
      <c r="AJ15" s="131"/>
      <c r="AK15" s="131"/>
      <c r="AL15" s="132"/>
      <c r="AM15" s="11">
        <f t="shared" si="6"/>
        <v>0</v>
      </c>
      <c r="AN15" s="130"/>
      <c r="AO15" s="131"/>
      <c r="AP15" s="131"/>
      <c r="AQ15" s="131"/>
      <c r="AR15" s="131"/>
      <c r="AS15" s="131"/>
      <c r="AT15" s="132"/>
      <c r="AU15" s="11">
        <f t="shared" si="7"/>
        <v>0</v>
      </c>
      <c r="AV15" s="130"/>
      <c r="AW15" s="131"/>
      <c r="AX15" s="131"/>
      <c r="AY15" s="131"/>
      <c r="AZ15" s="131"/>
      <c r="BA15" s="131"/>
      <c r="BB15" s="132"/>
      <c r="BC15" s="11">
        <f t="shared" si="8"/>
        <v>0</v>
      </c>
      <c r="BD15" s="12">
        <f t="shared" si="9"/>
        <v>0</v>
      </c>
      <c r="BE15" s="13">
        <f t="shared" si="10"/>
        <v>0</v>
      </c>
      <c r="BF15" s="150"/>
    </row>
  </sheetData>
  <sheetProtection password="86FF" sheet="1"/>
  <mergeCells count="19">
    <mergeCell ref="BF6:BF8"/>
    <mergeCell ref="F7:J7"/>
    <mergeCell ref="K7:O7"/>
    <mergeCell ref="P7:T7"/>
    <mergeCell ref="U7:Y7"/>
    <mergeCell ref="Z7:AD7"/>
    <mergeCell ref="AF7:AM7"/>
    <mergeCell ref="AN7:AU7"/>
    <mergeCell ref="AV7:BC7"/>
    <mergeCell ref="AE6:AE8"/>
    <mergeCell ref="AF6:BC6"/>
    <mergeCell ref="BD6:BD8"/>
    <mergeCell ref="BE6:BE8"/>
    <mergeCell ref="F6:AD6"/>
    <mergeCell ref="E6:E8"/>
    <mergeCell ref="A6:A8"/>
    <mergeCell ref="B6:B8"/>
    <mergeCell ref="C6:C8"/>
    <mergeCell ref="D6:D8"/>
  </mergeCells>
  <conditionalFormatting sqref="F9:F15 K9:K15 P9:P15 U9:U15 Z9:Z15">
    <cfRule type="cellIs" priority="1" dxfId="0" operator="between" stopIfTrue="1">
      <formula>1</formula>
      <formula>50</formula>
    </cfRule>
  </conditionalFormatting>
  <dataValidations count="11">
    <dataValidation allowBlank="1" showInputMessage="1" showErrorMessage="1" promptTitle="Deduction " prompt="This is a negative entry. Mark would be deducted against the score" sqref="N9:N15 S9:S15 I9:I15 AC9:AC15 X9:X15"/>
    <dataValidation type="decimal" allowBlank="1" showInputMessage="1" showErrorMessage="1" promptTitle="Execution" prompt="The value to input is between 1 and 50" errorTitle="Execution" error="You have either entered too low a value or too high a value" sqref="M9:M15 R9:R15 H9:H15 AB9:AB15 W9:W15">
      <formula1>1</formula1>
      <formula2>50</formula2>
    </dataValidation>
    <dataValidation type="decimal" allowBlank="1" showInputMessage="1" showErrorMessage="1" promptTitle="Difficulty &amp; Presentation" prompt="The value is between 1 and 100" errorTitle="Difficulty &amp; Presentation" error="You have entered either too low a value or too high a value" sqref="L9:L15 Q9:Q15 G9:G15 AA9:AA15 V9:V15">
      <formula1>1</formula1>
      <formula2>100</formula2>
    </dataValidation>
    <dataValidation type="decimal" allowBlank="1" showInputMessage="1" showErrorMessage="1" promptTitle="Appearance &amp; Interaction" prompt="The value to input is between 1 and 50" errorTitle="Appearance &amp; Interaction" error="You have either entered too low a value or too high a value" sqref="K9:K15 P9:P15 F9:F15 Z9:Z15 U9:U15">
      <formula1>1</formula1>
      <formula2>50</formula2>
    </dataValidation>
    <dataValidation type="decimal" allowBlank="1" showInputMessage="1" showErrorMessage="1" promptTitle="Overall Impression" prompt="The value is between 1 and 30" errorTitle="Overall Impression" error="You have either entered too low a value or too high a value" sqref="AT9:AT15 BB9:BB15 AL9:AL15">
      <formula1>1</formula1>
      <formula2>30</formula2>
    </dataValidation>
    <dataValidation type="decimal" allowBlank="1" showInputMessage="1" showErrorMessage="1" promptTitle="Name Association" prompt="The value is between 1 and 10" errorTitle="Name Association" error="You have either entered too low a value or too high a value" sqref="AS9:AS15 BA9:BA15 AK9:AK15">
      <formula1>1</formula1>
      <formula2>10</formula2>
    </dataValidation>
    <dataValidation type="decimal" allowBlank="1" showInputMessage="1" showErrorMessage="1" promptTitle="Cleanliness" prompt="The value is between 1 and 10" errorTitle="Cleanliness" error="You have either entered too low a value or too high a value" sqref="AR9:AR15 AZ9:AZ15 AJ9:AJ15">
      <formula1>1</formula1>
      <formula2>10</formula2>
    </dataValidation>
    <dataValidation type="decimal" allowBlank="1" showInputMessage="1" showErrorMessage="1" promptTitle="Recipe Originality" prompt="The value is between 1 and 20" errorTitle="Recipe Originality" error="You have either entered too low a value or too high a value" sqref="AQ9:AQ15 AY9:AY15 AI9:AI15">
      <formula1>1</formula1>
      <formula2>20</formula2>
    </dataValidation>
    <dataValidation type="decimal" allowBlank="1" showInputMessage="1" showErrorMessage="1" promptTitle="Garnish" prompt="The value is between 1 and 20" errorTitle="Garnish" error="You have either entered too low a value or too high a value" sqref="AP9:AP15 AX9:AX15 AH9:AH15">
      <formula1>1</formula1>
      <formula2>20</formula2>
    </dataValidation>
    <dataValidation type="decimal" allowBlank="1" showInputMessage="1" showErrorMessage="1" promptTitle="Balance" prompt="The Value is between 1 and 20" errorTitle="Balance" error="You have either entered too low a value or too high a value" sqref="AO9:AO15 AW9:AW15 AG9:AG15">
      <formula1>1</formula1>
      <formula2>20</formula2>
    </dataValidation>
    <dataValidation type="decimal" allowBlank="1" showInputMessage="1" showErrorMessage="1" promptTitle="Taste" prompt="The value is between 1 and 40" errorTitle="Taste" error="You have either entered too low a value or too high a value" sqref="AN9:AN15 AV9:AV15 AF9:AF15">
      <formula1>1</formula1>
      <formula2>40</formula2>
    </dataValidation>
  </dataValidations>
  <printOptions/>
  <pageMargins left="0.49" right="1.09" top="0.75" bottom="0.34" header="0.3" footer="0.18"/>
  <pageSetup horizontalDpi="600" verticalDpi="600" orientation="landscape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AR26"/>
  <sheetViews>
    <sheetView zoomScale="75" zoomScaleNormal="75" zoomScalePageLayoutView="0" workbookViewId="0" topLeftCell="A7">
      <pane xSplit="5" ySplit="4" topLeftCell="F11" activePane="bottomRight" state="frozen"/>
      <selection pane="topLeft" activeCell="A7" sqref="A7"/>
      <selection pane="topRight" activeCell="F7" sqref="F7"/>
      <selection pane="bottomLeft" activeCell="A11" sqref="A11"/>
      <selection pane="bottomRight" activeCell="F18" sqref="F18"/>
    </sheetView>
  </sheetViews>
  <sheetFormatPr defaultColWidth="9.140625" defaultRowHeight="12.75"/>
  <cols>
    <col min="1" max="1" width="7.140625" style="134" bestFit="1" customWidth="1"/>
    <col min="2" max="2" width="30.421875" style="134" bestFit="1" customWidth="1"/>
    <col min="3" max="3" width="21.8515625" style="134" bestFit="1" customWidth="1"/>
    <col min="4" max="4" width="34.57421875" style="134" bestFit="1" customWidth="1"/>
    <col min="5" max="5" width="14.57421875" style="134" bestFit="1" customWidth="1"/>
    <col min="6" max="6" width="12.421875" style="134" customWidth="1"/>
    <col min="7" max="41" width="9.57421875" style="134" customWidth="1"/>
    <col min="42" max="42" width="16.57421875" style="134" customWidth="1"/>
    <col min="43" max="43" width="14.421875" style="134" customWidth="1"/>
    <col min="44" max="16384" width="9.140625" style="134" customWidth="1"/>
  </cols>
  <sheetData>
    <row r="1" spans="1:42" s="40" customFormat="1" ht="27.75">
      <c r="A1" s="39"/>
      <c r="B1" s="39"/>
      <c r="C1" s="39"/>
      <c r="E1" s="39"/>
      <c r="AP1" s="42" t="s">
        <v>27</v>
      </c>
    </row>
    <row r="2" spans="1:42" s="40" customFormat="1" ht="27.75">
      <c r="A2" s="39"/>
      <c r="B2" s="39"/>
      <c r="C2" s="39"/>
      <c r="E2" s="39"/>
      <c r="AP2" s="42" t="s">
        <v>32</v>
      </c>
    </row>
    <row r="3" s="40" customFormat="1" ht="27.75">
      <c r="AP3" s="42" t="s">
        <v>28</v>
      </c>
    </row>
    <row r="4" s="40" customFormat="1" ht="27.75">
      <c r="AP4" s="43" t="s">
        <v>29</v>
      </c>
    </row>
    <row r="5" s="40" customFormat="1" ht="13.5" customHeight="1">
      <c r="AP5" s="48"/>
    </row>
    <row r="6" spans="1:42" s="45" customFormat="1" ht="15" customHeight="1" thickBot="1">
      <c r="A6" s="44"/>
      <c r="B6" s="44"/>
      <c r="C6" s="44"/>
      <c r="E6" s="44"/>
      <c r="AP6" s="48"/>
    </row>
    <row r="7" spans="1:42" s="45" customFormat="1" ht="27.75" customHeight="1" thickBot="1">
      <c r="A7" s="44"/>
      <c r="B7" s="44"/>
      <c r="C7" s="44"/>
      <c r="E7" s="44"/>
      <c r="F7" s="151" t="s">
        <v>24</v>
      </c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3"/>
    </row>
    <row r="8" spans="1:42" s="59" customFormat="1" ht="13.5" customHeight="1">
      <c r="A8" s="154" t="s">
        <v>0</v>
      </c>
      <c r="B8" s="155" t="s">
        <v>9</v>
      </c>
      <c r="C8" s="155" t="s">
        <v>14</v>
      </c>
      <c r="D8" s="156" t="s">
        <v>10</v>
      </c>
      <c r="E8" s="157" t="s">
        <v>15</v>
      </c>
      <c r="F8" s="158" t="s">
        <v>17</v>
      </c>
      <c r="G8" s="159" t="s">
        <v>5</v>
      </c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60" t="s">
        <v>25</v>
      </c>
    </row>
    <row r="9" spans="1:42" s="59" customFormat="1" ht="18.75" customHeight="1" thickBot="1">
      <c r="A9" s="161"/>
      <c r="B9" s="162"/>
      <c r="C9" s="162"/>
      <c r="D9" s="163"/>
      <c r="E9" s="164"/>
      <c r="F9" s="165"/>
      <c r="G9" s="64" t="s">
        <v>1</v>
      </c>
      <c r="H9" s="64"/>
      <c r="I9" s="64"/>
      <c r="J9" s="64"/>
      <c r="K9" s="64"/>
      <c r="L9" s="66" t="s">
        <v>2</v>
      </c>
      <c r="M9" s="64"/>
      <c r="N9" s="64"/>
      <c r="O9" s="64"/>
      <c r="P9" s="64"/>
      <c r="Q9" s="66" t="s">
        <v>3</v>
      </c>
      <c r="R9" s="64"/>
      <c r="S9" s="64"/>
      <c r="T9" s="64"/>
      <c r="U9" s="64"/>
      <c r="V9" s="64" t="s">
        <v>4</v>
      </c>
      <c r="W9" s="64"/>
      <c r="X9" s="64"/>
      <c r="Y9" s="64"/>
      <c r="Z9" s="65"/>
      <c r="AA9" s="166" t="s">
        <v>7</v>
      </c>
      <c r="AB9" s="167"/>
      <c r="AC9" s="167"/>
      <c r="AD9" s="167"/>
      <c r="AE9" s="168"/>
      <c r="AF9" s="166" t="s">
        <v>289</v>
      </c>
      <c r="AG9" s="167"/>
      <c r="AH9" s="167"/>
      <c r="AI9" s="167"/>
      <c r="AJ9" s="167"/>
      <c r="AK9" s="64" t="s">
        <v>290</v>
      </c>
      <c r="AL9" s="64"/>
      <c r="AM9" s="64"/>
      <c r="AN9" s="64"/>
      <c r="AO9" s="65"/>
      <c r="AP9" s="169"/>
    </row>
    <row r="10" spans="1:43" s="45" customFormat="1" ht="105.75" customHeight="1">
      <c r="A10" s="170"/>
      <c r="B10" s="171"/>
      <c r="C10" s="171"/>
      <c r="D10" s="172"/>
      <c r="E10" s="173"/>
      <c r="F10" s="174"/>
      <c r="G10" s="78" t="s">
        <v>11</v>
      </c>
      <c r="H10" s="79" t="s">
        <v>12</v>
      </c>
      <c r="I10" s="79" t="s">
        <v>16</v>
      </c>
      <c r="J10" s="79" t="s">
        <v>22</v>
      </c>
      <c r="K10" s="175" t="s">
        <v>6</v>
      </c>
      <c r="L10" s="176" t="s">
        <v>11</v>
      </c>
      <c r="M10" s="79" t="s">
        <v>12</v>
      </c>
      <c r="N10" s="79" t="s">
        <v>16</v>
      </c>
      <c r="O10" s="79" t="s">
        <v>22</v>
      </c>
      <c r="P10" s="175" t="s">
        <v>6</v>
      </c>
      <c r="Q10" s="176" t="s">
        <v>11</v>
      </c>
      <c r="R10" s="79" t="s">
        <v>12</v>
      </c>
      <c r="S10" s="79" t="s">
        <v>16</v>
      </c>
      <c r="T10" s="79" t="s">
        <v>22</v>
      </c>
      <c r="U10" s="177" t="s">
        <v>6</v>
      </c>
      <c r="V10" s="176" t="s">
        <v>11</v>
      </c>
      <c r="W10" s="79" t="s">
        <v>12</v>
      </c>
      <c r="X10" s="79" t="s">
        <v>16</v>
      </c>
      <c r="Y10" s="79" t="s">
        <v>22</v>
      </c>
      <c r="Z10" s="177" t="s">
        <v>6</v>
      </c>
      <c r="AA10" s="176" t="s">
        <v>11</v>
      </c>
      <c r="AB10" s="79" t="s">
        <v>12</v>
      </c>
      <c r="AC10" s="79" t="s">
        <v>16</v>
      </c>
      <c r="AD10" s="79" t="s">
        <v>22</v>
      </c>
      <c r="AE10" s="177" t="s">
        <v>6</v>
      </c>
      <c r="AF10" s="176" t="s">
        <v>11</v>
      </c>
      <c r="AG10" s="79" t="s">
        <v>12</v>
      </c>
      <c r="AH10" s="79" t="s">
        <v>16</v>
      </c>
      <c r="AI10" s="79" t="s">
        <v>22</v>
      </c>
      <c r="AJ10" s="177" t="s">
        <v>6</v>
      </c>
      <c r="AK10" s="78" t="s">
        <v>11</v>
      </c>
      <c r="AL10" s="79" t="s">
        <v>12</v>
      </c>
      <c r="AM10" s="79" t="s">
        <v>16</v>
      </c>
      <c r="AN10" s="80" t="s">
        <v>22</v>
      </c>
      <c r="AO10" s="177" t="s">
        <v>6</v>
      </c>
      <c r="AP10" s="178"/>
      <c r="AQ10" s="179" t="s">
        <v>291</v>
      </c>
    </row>
    <row r="11" spans="1:42" s="45" customFormat="1" ht="34.5" customHeight="1">
      <c r="A11" s="180">
        <v>9</v>
      </c>
      <c r="B11" s="181" t="s">
        <v>179</v>
      </c>
      <c r="C11" s="182" t="s">
        <v>127</v>
      </c>
      <c r="D11" s="183" t="s">
        <v>230</v>
      </c>
      <c r="E11" s="184">
        <v>9</v>
      </c>
      <c r="F11" s="185"/>
      <c r="G11" s="186">
        <v>8</v>
      </c>
      <c r="H11" s="187">
        <v>4</v>
      </c>
      <c r="I11" s="187">
        <v>15</v>
      </c>
      <c r="J11" s="188">
        <v>4</v>
      </c>
      <c r="K11" s="21">
        <f aca="true" t="shared" si="0" ref="K11:K26">SUM($G11:$I11)</f>
        <v>27</v>
      </c>
      <c r="L11" s="189">
        <v>5</v>
      </c>
      <c r="M11" s="190">
        <v>4</v>
      </c>
      <c r="N11" s="190">
        <v>7</v>
      </c>
      <c r="O11" s="190">
        <v>3</v>
      </c>
      <c r="P11" s="21">
        <f aca="true" t="shared" si="1" ref="P11:P26">SUM($L11:$N11)</f>
        <v>16</v>
      </c>
      <c r="Q11" s="191">
        <v>8</v>
      </c>
      <c r="R11" s="187">
        <v>4</v>
      </c>
      <c r="S11" s="187">
        <v>10</v>
      </c>
      <c r="T11" s="188">
        <v>3</v>
      </c>
      <c r="U11" s="21">
        <f aca="true" t="shared" si="2" ref="U11:U23">SUM($Q11:$S11)</f>
        <v>22</v>
      </c>
      <c r="V11" s="191">
        <v>8</v>
      </c>
      <c r="W11" s="187">
        <v>4</v>
      </c>
      <c r="X11" s="187">
        <v>15</v>
      </c>
      <c r="Y11" s="188">
        <v>3</v>
      </c>
      <c r="Z11" s="21">
        <f aca="true" t="shared" si="3" ref="Z11:Z23">SUM($V11:$X11)</f>
        <v>27</v>
      </c>
      <c r="AA11" s="191">
        <v>5</v>
      </c>
      <c r="AB11" s="187">
        <v>2</v>
      </c>
      <c r="AC11" s="187">
        <v>10</v>
      </c>
      <c r="AD11" s="188">
        <v>3</v>
      </c>
      <c r="AE11" s="21">
        <f aca="true" t="shared" si="4" ref="AE11:AE23">SUM($AA11:$AC11)</f>
        <v>17</v>
      </c>
      <c r="AF11" s="191">
        <v>3</v>
      </c>
      <c r="AG11" s="187">
        <v>4</v>
      </c>
      <c r="AH11" s="187">
        <v>7</v>
      </c>
      <c r="AI11" s="188">
        <v>2</v>
      </c>
      <c r="AJ11" s="21">
        <f aca="true" t="shared" si="5" ref="AJ11:AJ23">SUM($AF11:$AH11)</f>
        <v>14</v>
      </c>
      <c r="AK11" s="186">
        <v>5</v>
      </c>
      <c r="AL11" s="187">
        <v>4</v>
      </c>
      <c r="AM11" s="187">
        <v>10</v>
      </c>
      <c r="AN11" s="188">
        <v>3</v>
      </c>
      <c r="AO11" s="21">
        <f aca="true" t="shared" si="6" ref="AO11:AO23">SUM($AK11:$AM11)</f>
        <v>19</v>
      </c>
      <c r="AP11" s="30">
        <f aca="true" t="shared" si="7" ref="AP11:AP23">SUM($K11,$P11,$U11,$Z11,$AJ11,$AE11,$AO11)</f>
        <v>142</v>
      </c>
    </row>
    <row r="12" spans="1:44" s="45" customFormat="1" ht="34.5" customHeight="1">
      <c r="A12" s="192">
        <v>1</v>
      </c>
      <c r="B12" s="181" t="s">
        <v>180</v>
      </c>
      <c r="C12" s="182" t="s">
        <v>128</v>
      </c>
      <c r="D12" s="183" t="s">
        <v>231</v>
      </c>
      <c r="E12" s="193">
        <v>1</v>
      </c>
      <c r="F12" s="185"/>
      <c r="G12" s="186">
        <v>8</v>
      </c>
      <c r="H12" s="187">
        <v>4</v>
      </c>
      <c r="I12" s="187">
        <v>10</v>
      </c>
      <c r="J12" s="188">
        <v>3</v>
      </c>
      <c r="K12" s="21">
        <f t="shared" si="0"/>
        <v>22</v>
      </c>
      <c r="L12" s="191">
        <v>3</v>
      </c>
      <c r="M12" s="187">
        <v>6</v>
      </c>
      <c r="N12" s="187">
        <v>10</v>
      </c>
      <c r="O12" s="187">
        <v>3</v>
      </c>
      <c r="P12" s="21">
        <f t="shared" si="1"/>
        <v>19</v>
      </c>
      <c r="Q12" s="191">
        <v>8</v>
      </c>
      <c r="R12" s="187">
        <v>4</v>
      </c>
      <c r="S12" s="187">
        <v>10</v>
      </c>
      <c r="T12" s="188">
        <v>3</v>
      </c>
      <c r="U12" s="21">
        <f t="shared" si="2"/>
        <v>22</v>
      </c>
      <c r="V12" s="191">
        <v>5</v>
      </c>
      <c r="W12" s="187">
        <v>2</v>
      </c>
      <c r="X12" s="187">
        <v>10</v>
      </c>
      <c r="Y12" s="188">
        <v>2</v>
      </c>
      <c r="Z12" s="21">
        <f t="shared" si="3"/>
        <v>17</v>
      </c>
      <c r="AA12" s="191">
        <v>5</v>
      </c>
      <c r="AB12" s="187">
        <v>2</v>
      </c>
      <c r="AC12" s="187">
        <v>10</v>
      </c>
      <c r="AD12" s="188">
        <v>3</v>
      </c>
      <c r="AE12" s="21">
        <f t="shared" si="4"/>
        <v>17</v>
      </c>
      <c r="AF12" s="191">
        <v>5</v>
      </c>
      <c r="AG12" s="187">
        <v>4</v>
      </c>
      <c r="AH12" s="187">
        <v>10</v>
      </c>
      <c r="AI12" s="188">
        <v>3</v>
      </c>
      <c r="AJ12" s="21">
        <f t="shared" si="5"/>
        <v>19</v>
      </c>
      <c r="AK12" s="186">
        <v>5</v>
      </c>
      <c r="AL12" s="187">
        <v>4</v>
      </c>
      <c r="AM12" s="187">
        <v>10</v>
      </c>
      <c r="AN12" s="188">
        <v>3</v>
      </c>
      <c r="AO12" s="21">
        <f t="shared" si="6"/>
        <v>19</v>
      </c>
      <c r="AP12" s="30">
        <f t="shared" si="7"/>
        <v>135</v>
      </c>
      <c r="AQ12" s="194">
        <f>AN12+AI12+AD12+Y12+T12+O12+J12</f>
        <v>20</v>
      </c>
      <c r="AR12" s="45" t="s">
        <v>292</v>
      </c>
    </row>
    <row r="13" spans="1:43" s="45" customFormat="1" ht="34.5" customHeight="1">
      <c r="A13" s="195">
        <v>11</v>
      </c>
      <c r="B13" s="196" t="s">
        <v>148</v>
      </c>
      <c r="C13" s="182" t="s">
        <v>96</v>
      </c>
      <c r="D13" s="183" t="s">
        <v>199</v>
      </c>
      <c r="E13" s="197">
        <v>8</v>
      </c>
      <c r="F13" s="185"/>
      <c r="G13" s="198">
        <v>5</v>
      </c>
      <c r="H13" s="187">
        <v>4</v>
      </c>
      <c r="I13" s="187">
        <v>15</v>
      </c>
      <c r="J13" s="187">
        <v>3</v>
      </c>
      <c r="K13" s="21">
        <f t="shared" si="0"/>
        <v>24</v>
      </c>
      <c r="L13" s="191">
        <v>5</v>
      </c>
      <c r="M13" s="187">
        <v>4</v>
      </c>
      <c r="N13" s="187">
        <v>15</v>
      </c>
      <c r="O13" s="187">
        <v>3</v>
      </c>
      <c r="P13" s="21">
        <f t="shared" si="1"/>
        <v>24</v>
      </c>
      <c r="Q13" s="191">
        <v>5</v>
      </c>
      <c r="R13" s="187">
        <v>2</v>
      </c>
      <c r="S13" s="187">
        <v>10</v>
      </c>
      <c r="T13" s="187">
        <v>3</v>
      </c>
      <c r="U13" s="21">
        <f t="shared" si="2"/>
        <v>17</v>
      </c>
      <c r="V13" s="191">
        <v>5</v>
      </c>
      <c r="W13" s="187">
        <v>2</v>
      </c>
      <c r="X13" s="187">
        <v>10</v>
      </c>
      <c r="Y13" s="187">
        <v>2</v>
      </c>
      <c r="Z13" s="21">
        <f t="shared" si="3"/>
        <v>17</v>
      </c>
      <c r="AA13" s="191">
        <v>5</v>
      </c>
      <c r="AB13" s="187">
        <v>4</v>
      </c>
      <c r="AC13" s="187">
        <v>10</v>
      </c>
      <c r="AD13" s="187">
        <v>3</v>
      </c>
      <c r="AE13" s="21">
        <f t="shared" si="4"/>
        <v>19</v>
      </c>
      <c r="AF13" s="191">
        <v>3</v>
      </c>
      <c r="AG13" s="187">
        <v>4</v>
      </c>
      <c r="AH13" s="187">
        <v>10</v>
      </c>
      <c r="AI13" s="187">
        <v>2</v>
      </c>
      <c r="AJ13" s="21">
        <f t="shared" si="5"/>
        <v>17</v>
      </c>
      <c r="AK13" s="186">
        <v>5</v>
      </c>
      <c r="AL13" s="187">
        <v>2</v>
      </c>
      <c r="AM13" s="187">
        <v>10</v>
      </c>
      <c r="AN13" s="187">
        <v>3</v>
      </c>
      <c r="AO13" s="21">
        <f t="shared" si="6"/>
        <v>17</v>
      </c>
      <c r="AP13" s="30">
        <f t="shared" si="7"/>
        <v>135</v>
      </c>
      <c r="AQ13" s="194">
        <f>AN13+AI13+AD13+Y13+T13+O13+J13</f>
        <v>19</v>
      </c>
    </row>
    <row r="14" spans="1:42" s="45" customFormat="1" ht="34.5" customHeight="1">
      <c r="A14" s="192">
        <v>13</v>
      </c>
      <c r="B14" s="181" t="s">
        <v>187</v>
      </c>
      <c r="C14" s="182" t="s">
        <v>135</v>
      </c>
      <c r="D14" s="199" t="s">
        <v>238</v>
      </c>
      <c r="E14" s="197">
        <v>11</v>
      </c>
      <c r="F14" s="185"/>
      <c r="G14" s="186">
        <v>5</v>
      </c>
      <c r="H14" s="187">
        <v>2</v>
      </c>
      <c r="I14" s="187">
        <v>10</v>
      </c>
      <c r="J14" s="188">
        <v>3</v>
      </c>
      <c r="K14" s="21">
        <f t="shared" si="0"/>
        <v>17</v>
      </c>
      <c r="L14" s="189">
        <v>5</v>
      </c>
      <c r="M14" s="190">
        <v>4</v>
      </c>
      <c r="N14" s="190">
        <v>10</v>
      </c>
      <c r="O14" s="190">
        <v>3</v>
      </c>
      <c r="P14" s="21">
        <f t="shared" si="1"/>
        <v>19</v>
      </c>
      <c r="Q14" s="191">
        <v>5</v>
      </c>
      <c r="R14" s="187">
        <v>6</v>
      </c>
      <c r="S14" s="187">
        <v>7</v>
      </c>
      <c r="T14" s="188">
        <v>2</v>
      </c>
      <c r="U14" s="21">
        <f t="shared" si="2"/>
        <v>18</v>
      </c>
      <c r="V14" s="191">
        <v>5</v>
      </c>
      <c r="W14" s="187">
        <v>4</v>
      </c>
      <c r="X14" s="187">
        <v>10</v>
      </c>
      <c r="Y14" s="188">
        <v>2</v>
      </c>
      <c r="Z14" s="21">
        <f t="shared" si="3"/>
        <v>19</v>
      </c>
      <c r="AA14" s="191">
        <v>8</v>
      </c>
      <c r="AB14" s="187">
        <v>4</v>
      </c>
      <c r="AC14" s="187">
        <v>10</v>
      </c>
      <c r="AD14" s="188">
        <v>3</v>
      </c>
      <c r="AE14" s="21">
        <f t="shared" si="4"/>
        <v>22</v>
      </c>
      <c r="AF14" s="191">
        <v>5</v>
      </c>
      <c r="AG14" s="187">
        <v>6</v>
      </c>
      <c r="AH14" s="187">
        <v>10</v>
      </c>
      <c r="AI14" s="188">
        <v>3</v>
      </c>
      <c r="AJ14" s="21">
        <f t="shared" si="5"/>
        <v>21</v>
      </c>
      <c r="AK14" s="186">
        <v>5</v>
      </c>
      <c r="AL14" s="187">
        <v>2</v>
      </c>
      <c r="AM14" s="187">
        <v>10</v>
      </c>
      <c r="AN14" s="188">
        <v>2</v>
      </c>
      <c r="AO14" s="21">
        <f t="shared" si="6"/>
        <v>17</v>
      </c>
      <c r="AP14" s="30">
        <f t="shared" si="7"/>
        <v>133</v>
      </c>
    </row>
    <row r="15" spans="1:42" s="45" customFormat="1" ht="34.5" customHeight="1">
      <c r="A15" s="195">
        <v>4</v>
      </c>
      <c r="B15" s="181" t="s">
        <v>172</v>
      </c>
      <c r="C15" s="182" t="s">
        <v>120</v>
      </c>
      <c r="D15" s="183" t="s">
        <v>223</v>
      </c>
      <c r="E15" s="197">
        <v>3</v>
      </c>
      <c r="F15" s="185"/>
      <c r="G15" s="186">
        <v>3</v>
      </c>
      <c r="H15" s="187">
        <v>2</v>
      </c>
      <c r="I15" s="187">
        <v>7</v>
      </c>
      <c r="J15" s="188">
        <v>2</v>
      </c>
      <c r="K15" s="21">
        <f t="shared" si="0"/>
        <v>12</v>
      </c>
      <c r="L15" s="191">
        <v>5</v>
      </c>
      <c r="M15" s="187">
        <v>6</v>
      </c>
      <c r="N15" s="187">
        <v>10</v>
      </c>
      <c r="O15" s="187">
        <v>3</v>
      </c>
      <c r="P15" s="21">
        <f t="shared" si="1"/>
        <v>21</v>
      </c>
      <c r="Q15" s="191">
        <v>8</v>
      </c>
      <c r="R15" s="187">
        <v>4</v>
      </c>
      <c r="S15" s="187">
        <v>10</v>
      </c>
      <c r="T15" s="188">
        <v>3</v>
      </c>
      <c r="U15" s="21">
        <f t="shared" si="2"/>
        <v>22</v>
      </c>
      <c r="V15" s="191">
        <v>5</v>
      </c>
      <c r="W15" s="187">
        <v>2</v>
      </c>
      <c r="X15" s="187">
        <v>10</v>
      </c>
      <c r="Y15" s="188">
        <v>3</v>
      </c>
      <c r="Z15" s="21">
        <f t="shared" si="3"/>
        <v>17</v>
      </c>
      <c r="AA15" s="191">
        <v>8</v>
      </c>
      <c r="AB15" s="187">
        <v>4</v>
      </c>
      <c r="AC15" s="187">
        <v>10</v>
      </c>
      <c r="AD15" s="188">
        <v>3</v>
      </c>
      <c r="AE15" s="21">
        <f t="shared" si="4"/>
        <v>22</v>
      </c>
      <c r="AF15" s="191">
        <v>5</v>
      </c>
      <c r="AG15" s="187">
        <v>4</v>
      </c>
      <c r="AH15" s="187">
        <v>10</v>
      </c>
      <c r="AI15" s="188">
        <v>3</v>
      </c>
      <c r="AJ15" s="21">
        <f t="shared" si="5"/>
        <v>19</v>
      </c>
      <c r="AK15" s="186">
        <v>5</v>
      </c>
      <c r="AL15" s="187">
        <v>4</v>
      </c>
      <c r="AM15" s="187">
        <v>7</v>
      </c>
      <c r="AN15" s="188">
        <v>2</v>
      </c>
      <c r="AO15" s="21">
        <f t="shared" si="6"/>
        <v>16</v>
      </c>
      <c r="AP15" s="30">
        <f t="shared" si="7"/>
        <v>129</v>
      </c>
    </row>
    <row r="16" spans="1:42" s="45" customFormat="1" ht="34.5" customHeight="1">
      <c r="A16" s="195">
        <v>12</v>
      </c>
      <c r="B16" s="181" t="s">
        <v>162</v>
      </c>
      <c r="C16" s="182" t="s">
        <v>110</v>
      </c>
      <c r="D16" s="199" t="s">
        <v>213</v>
      </c>
      <c r="E16" s="197">
        <v>13</v>
      </c>
      <c r="F16" s="185"/>
      <c r="G16" s="198">
        <v>8</v>
      </c>
      <c r="H16" s="187">
        <v>4</v>
      </c>
      <c r="I16" s="187">
        <v>10</v>
      </c>
      <c r="J16" s="187">
        <v>3</v>
      </c>
      <c r="K16" s="21">
        <f t="shared" si="0"/>
        <v>22</v>
      </c>
      <c r="L16" s="191">
        <v>5</v>
      </c>
      <c r="M16" s="187">
        <v>4</v>
      </c>
      <c r="N16" s="187">
        <v>10</v>
      </c>
      <c r="O16" s="187">
        <v>3</v>
      </c>
      <c r="P16" s="21">
        <f t="shared" si="1"/>
        <v>19</v>
      </c>
      <c r="Q16" s="191">
        <v>5</v>
      </c>
      <c r="R16" s="187">
        <v>2</v>
      </c>
      <c r="S16" s="187">
        <v>7</v>
      </c>
      <c r="T16" s="187">
        <v>2</v>
      </c>
      <c r="U16" s="21">
        <f t="shared" si="2"/>
        <v>14</v>
      </c>
      <c r="V16" s="191">
        <v>5</v>
      </c>
      <c r="W16" s="187">
        <v>2</v>
      </c>
      <c r="X16" s="187">
        <v>7</v>
      </c>
      <c r="Y16" s="187">
        <v>2</v>
      </c>
      <c r="Z16" s="21">
        <f t="shared" si="3"/>
        <v>14</v>
      </c>
      <c r="AA16" s="191">
        <v>5</v>
      </c>
      <c r="AB16" s="187">
        <v>4</v>
      </c>
      <c r="AC16" s="187">
        <v>7</v>
      </c>
      <c r="AD16" s="187">
        <v>2</v>
      </c>
      <c r="AE16" s="21">
        <f t="shared" si="4"/>
        <v>16</v>
      </c>
      <c r="AF16" s="191">
        <v>8</v>
      </c>
      <c r="AG16" s="187">
        <v>4</v>
      </c>
      <c r="AH16" s="187">
        <v>10</v>
      </c>
      <c r="AI16" s="187">
        <v>3</v>
      </c>
      <c r="AJ16" s="21">
        <f t="shared" si="5"/>
        <v>22</v>
      </c>
      <c r="AK16" s="186">
        <v>5</v>
      </c>
      <c r="AL16" s="187">
        <v>4</v>
      </c>
      <c r="AM16" s="187">
        <v>10</v>
      </c>
      <c r="AN16" s="187">
        <v>3</v>
      </c>
      <c r="AO16" s="21">
        <f t="shared" si="6"/>
        <v>19</v>
      </c>
      <c r="AP16" s="30">
        <f t="shared" si="7"/>
        <v>126</v>
      </c>
    </row>
    <row r="17" spans="1:42" s="45" customFormat="1" ht="34.5" customHeight="1">
      <c r="A17" s="192">
        <v>7</v>
      </c>
      <c r="B17" s="181" t="s">
        <v>181</v>
      </c>
      <c r="C17" s="182" t="s">
        <v>129</v>
      </c>
      <c r="D17" s="199" t="s">
        <v>232</v>
      </c>
      <c r="E17" s="197">
        <v>4</v>
      </c>
      <c r="F17" s="185"/>
      <c r="G17" s="186">
        <v>3</v>
      </c>
      <c r="H17" s="187">
        <v>4</v>
      </c>
      <c r="I17" s="187">
        <v>10</v>
      </c>
      <c r="J17" s="188">
        <v>3</v>
      </c>
      <c r="K17" s="21">
        <f t="shared" si="0"/>
        <v>17</v>
      </c>
      <c r="L17" s="189">
        <v>5</v>
      </c>
      <c r="M17" s="190">
        <v>4</v>
      </c>
      <c r="N17" s="190">
        <v>10</v>
      </c>
      <c r="O17" s="190">
        <v>3</v>
      </c>
      <c r="P17" s="21">
        <f t="shared" si="1"/>
        <v>19</v>
      </c>
      <c r="Q17" s="191">
        <v>3</v>
      </c>
      <c r="R17" s="187">
        <v>2</v>
      </c>
      <c r="S17" s="187">
        <v>10</v>
      </c>
      <c r="T17" s="188">
        <v>2</v>
      </c>
      <c r="U17" s="21">
        <f t="shared" si="2"/>
        <v>15</v>
      </c>
      <c r="V17" s="191">
        <v>5</v>
      </c>
      <c r="W17" s="187">
        <v>2</v>
      </c>
      <c r="X17" s="187">
        <v>10</v>
      </c>
      <c r="Y17" s="188">
        <v>2</v>
      </c>
      <c r="Z17" s="21">
        <f t="shared" si="3"/>
        <v>17</v>
      </c>
      <c r="AA17" s="191">
        <v>3</v>
      </c>
      <c r="AB17" s="187">
        <v>2</v>
      </c>
      <c r="AC17" s="187">
        <v>10</v>
      </c>
      <c r="AD17" s="188">
        <v>2</v>
      </c>
      <c r="AE17" s="21">
        <f t="shared" si="4"/>
        <v>15</v>
      </c>
      <c r="AF17" s="191">
        <v>5</v>
      </c>
      <c r="AG17" s="187">
        <v>4</v>
      </c>
      <c r="AH17" s="187">
        <v>10</v>
      </c>
      <c r="AI17" s="188">
        <v>3</v>
      </c>
      <c r="AJ17" s="21">
        <f t="shared" si="5"/>
        <v>19</v>
      </c>
      <c r="AK17" s="186">
        <v>5</v>
      </c>
      <c r="AL17" s="187">
        <v>4</v>
      </c>
      <c r="AM17" s="187">
        <v>10</v>
      </c>
      <c r="AN17" s="188">
        <v>3</v>
      </c>
      <c r="AO17" s="21">
        <f t="shared" si="6"/>
        <v>19</v>
      </c>
      <c r="AP17" s="30">
        <f t="shared" si="7"/>
        <v>121</v>
      </c>
    </row>
    <row r="18" spans="1:42" s="45" customFormat="1" ht="34.5" customHeight="1">
      <c r="A18" s="195">
        <v>2</v>
      </c>
      <c r="B18" s="181" t="s">
        <v>146</v>
      </c>
      <c r="C18" s="181" t="s">
        <v>93</v>
      </c>
      <c r="D18" s="199" t="s">
        <v>197</v>
      </c>
      <c r="E18" s="197">
        <v>7</v>
      </c>
      <c r="F18" s="185"/>
      <c r="G18" s="186">
        <v>5</v>
      </c>
      <c r="H18" s="187">
        <v>2</v>
      </c>
      <c r="I18" s="187">
        <v>7</v>
      </c>
      <c r="J18" s="188">
        <v>2</v>
      </c>
      <c r="K18" s="21">
        <f t="shared" si="0"/>
        <v>14</v>
      </c>
      <c r="L18" s="191">
        <v>5</v>
      </c>
      <c r="M18" s="187">
        <v>4</v>
      </c>
      <c r="N18" s="187">
        <v>15</v>
      </c>
      <c r="O18" s="187">
        <v>3</v>
      </c>
      <c r="P18" s="21">
        <f t="shared" si="1"/>
        <v>24</v>
      </c>
      <c r="Q18" s="191">
        <v>5</v>
      </c>
      <c r="R18" s="187">
        <v>2</v>
      </c>
      <c r="S18" s="187">
        <v>10</v>
      </c>
      <c r="T18" s="188">
        <v>2</v>
      </c>
      <c r="U18" s="21">
        <f t="shared" si="2"/>
        <v>17</v>
      </c>
      <c r="V18" s="191">
        <v>3</v>
      </c>
      <c r="W18" s="187">
        <v>2</v>
      </c>
      <c r="X18" s="187">
        <v>7</v>
      </c>
      <c r="Y18" s="188">
        <v>2</v>
      </c>
      <c r="Z18" s="21">
        <f t="shared" si="3"/>
        <v>12</v>
      </c>
      <c r="AA18" s="191">
        <v>5</v>
      </c>
      <c r="AB18" s="187">
        <v>4</v>
      </c>
      <c r="AC18" s="187">
        <v>7</v>
      </c>
      <c r="AD18" s="188">
        <v>3</v>
      </c>
      <c r="AE18" s="21">
        <f t="shared" si="4"/>
        <v>16</v>
      </c>
      <c r="AF18" s="191">
        <v>5</v>
      </c>
      <c r="AG18" s="187">
        <v>2</v>
      </c>
      <c r="AH18" s="187">
        <v>10</v>
      </c>
      <c r="AI18" s="188">
        <v>3</v>
      </c>
      <c r="AJ18" s="21">
        <f t="shared" si="5"/>
        <v>17</v>
      </c>
      <c r="AK18" s="186">
        <v>5</v>
      </c>
      <c r="AL18" s="187">
        <v>4</v>
      </c>
      <c r="AM18" s="187">
        <v>10</v>
      </c>
      <c r="AN18" s="188">
        <v>3</v>
      </c>
      <c r="AO18" s="21">
        <f t="shared" si="6"/>
        <v>19</v>
      </c>
      <c r="AP18" s="30">
        <f t="shared" si="7"/>
        <v>119</v>
      </c>
    </row>
    <row r="19" spans="1:42" s="45" customFormat="1" ht="34.5" customHeight="1">
      <c r="A19" s="195">
        <v>3</v>
      </c>
      <c r="B19" s="181" t="s">
        <v>182</v>
      </c>
      <c r="C19" s="182" t="s">
        <v>130</v>
      </c>
      <c r="D19" s="199" t="s">
        <v>233</v>
      </c>
      <c r="E19" s="197">
        <v>5</v>
      </c>
      <c r="F19" s="185"/>
      <c r="G19" s="186">
        <v>5</v>
      </c>
      <c r="H19" s="187">
        <v>4</v>
      </c>
      <c r="I19" s="187">
        <v>7</v>
      </c>
      <c r="J19" s="188">
        <v>2</v>
      </c>
      <c r="K19" s="21">
        <f t="shared" si="0"/>
        <v>16</v>
      </c>
      <c r="L19" s="191">
        <v>5</v>
      </c>
      <c r="M19" s="187">
        <v>4</v>
      </c>
      <c r="N19" s="187">
        <v>15</v>
      </c>
      <c r="O19" s="187">
        <v>3</v>
      </c>
      <c r="P19" s="21">
        <f t="shared" si="1"/>
        <v>24</v>
      </c>
      <c r="Q19" s="191">
        <v>5</v>
      </c>
      <c r="R19" s="187">
        <v>2</v>
      </c>
      <c r="S19" s="187">
        <v>10</v>
      </c>
      <c r="T19" s="188">
        <v>2</v>
      </c>
      <c r="U19" s="21">
        <f t="shared" si="2"/>
        <v>17</v>
      </c>
      <c r="V19" s="191">
        <v>5</v>
      </c>
      <c r="W19" s="187">
        <v>2</v>
      </c>
      <c r="X19" s="187">
        <v>7</v>
      </c>
      <c r="Y19" s="188">
        <v>2</v>
      </c>
      <c r="Z19" s="21">
        <f t="shared" si="3"/>
        <v>14</v>
      </c>
      <c r="AA19" s="191">
        <v>5</v>
      </c>
      <c r="AB19" s="187">
        <v>4</v>
      </c>
      <c r="AC19" s="187">
        <v>7</v>
      </c>
      <c r="AD19" s="188">
        <v>2</v>
      </c>
      <c r="AE19" s="21">
        <f t="shared" si="4"/>
        <v>16</v>
      </c>
      <c r="AF19" s="191">
        <v>3</v>
      </c>
      <c r="AG19" s="187">
        <v>4</v>
      </c>
      <c r="AH19" s="187">
        <v>10</v>
      </c>
      <c r="AI19" s="188">
        <v>2</v>
      </c>
      <c r="AJ19" s="21">
        <f t="shared" si="5"/>
        <v>17</v>
      </c>
      <c r="AK19" s="186">
        <v>5</v>
      </c>
      <c r="AL19" s="187">
        <v>2</v>
      </c>
      <c r="AM19" s="187">
        <v>7</v>
      </c>
      <c r="AN19" s="188">
        <v>2</v>
      </c>
      <c r="AO19" s="21">
        <f t="shared" si="6"/>
        <v>14</v>
      </c>
      <c r="AP19" s="30">
        <f t="shared" si="7"/>
        <v>118</v>
      </c>
    </row>
    <row r="20" spans="1:42" s="45" customFormat="1" ht="34.5" customHeight="1">
      <c r="A20" s="195">
        <v>8</v>
      </c>
      <c r="B20" s="181" t="s">
        <v>144</v>
      </c>
      <c r="C20" s="182" t="s">
        <v>91</v>
      </c>
      <c r="D20" s="200" t="s">
        <v>195</v>
      </c>
      <c r="E20" s="197">
        <v>6</v>
      </c>
      <c r="F20" s="185"/>
      <c r="G20" s="186">
        <v>5</v>
      </c>
      <c r="H20" s="187">
        <v>2</v>
      </c>
      <c r="I20" s="187">
        <v>7</v>
      </c>
      <c r="J20" s="188">
        <v>2</v>
      </c>
      <c r="K20" s="21">
        <f t="shared" si="0"/>
        <v>14</v>
      </c>
      <c r="L20" s="191">
        <v>3</v>
      </c>
      <c r="M20" s="187">
        <v>4</v>
      </c>
      <c r="N20" s="187">
        <v>15</v>
      </c>
      <c r="O20" s="187">
        <v>3</v>
      </c>
      <c r="P20" s="21">
        <f t="shared" si="1"/>
        <v>22</v>
      </c>
      <c r="Q20" s="191">
        <v>3</v>
      </c>
      <c r="R20" s="187">
        <v>2</v>
      </c>
      <c r="S20" s="187">
        <v>7</v>
      </c>
      <c r="T20" s="188">
        <v>1</v>
      </c>
      <c r="U20" s="21">
        <f t="shared" si="2"/>
        <v>12</v>
      </c>
      <c r="V20" s="191">
        <v>3</v>
      </c>
      <c r="W20" s="187">
        <v>2</v>
      </c>
      <c r="X20" s="187">
        <v>7</v>
      </c>
      <c r="Y20" s="188">
        <v>1</v>
      </c>
      <c r="Z20" s="21">
        <f t="shared" si="3"/>
        <v>12</v>
      </c>
      <c r="AA20" s="191">
        <v>5</v>
      </c>
      <c r="AB20" s="187">
        <v>2</v>
      </c>
      <c r="AC20" s="187">
        <v>10</v>
      </c>
      <c r="AD20" s="188">
        <v>4</v>
      </c>
      <c r="AE20" s="21">
        <f t="shared" si="4"/>
        <v>17</v>
      </c>
      <c r="AF20" s="191">
        <v>5</v>
      </c>
      <c r="AG20" s="187">
        <v>4</v>
      </c>
      <c r="AH20" s="187">
        <v>15</v>
      </c>
      <c r="AI20" s="188">
        <v>3</v>
      </c>
      <c r="AJ20" s="21">
        <f t="shared" si="5"/>
        <v>24</v>
      </c>
      <c r="AK20" s="186">
        <v>5</v>
      </c>
      <c r="AL20" s="187">
        <v>2</v>
      </c>
      <c r="AM20" s="187">
        <v>7</v>
      </c>
      <c r="AN20" s="188">
        <v>2</v>
      </c>
      <c r="AO20" s="21">
        <f t="shared" si="6"/>
        <v>14</v>
      </c>
      <c r="AP20" s="30">
        <f t="shared" si="7"/>
        <v>115</v>
      </c>
    </row>
    <row r="21" spans="1:42" s="45" customFormat="1" ht="34.5" customHeight="1">
      <c r="A21" s="195">
        <v>6</v>
      </c>
      <c r="B21" s="181" t="s">
        <v>165</v>
      </c>
      <c r="C21" s="182" t="s">
        <v>113</v>
      </c>
      <c r="D21" s="199" t="s">
        <v>216</v>
      </c>
      <c r="E21" s="197">
        <v>2</v>
      </c>
      <c r="F21" s="185"/>
      <c r="G21" s="186">
        <v>5</v>
      </c>
      <c r="H21" s="187">
        <v>2</v>
      </c>
      <c r="I21" s="187">
        <v>7</v>
      </c>
      <c r="J21" s="188">
        <v>2</v>
      </c>
      <c r="K21" s="21">
        <f t="shared" si="0"/>
        <v>14</v>
      </c>
      <c r="L21" s="191">
        <v>3</v>
      </c>
      <c r="M21" s="187">
        <v>4</v>
      </c>
      <c r="N21" s="187">
        <v>15</v>
      </c>
      <c r="O21" s="187">
        <v>3</v>
      </c>
      <c r="P21" s="21">
        <f t="shared" si="1"/>
        <v>22</v>
      </c>
      <c r="Q21" s="191">
        <v>5</v>
      </c>
      <c r="R21" s="187">
        <v>4</v>
      </c>
      <c r="S21" s="187">
        <v>10</v>
      </c>
      <c r="T21" s="188">
        <v>3</v>
      </c>
      <c r="U21" s="21">
        <f t="shared" si="2"/>
        <v>19</v>
      </c>
      <c r="V21" s="191">
        <v>3</v>
      </c>
      <c r="W21" s="187">
        <v>2</v>
      </c>
      <c r="X21" s="187">
        <v>10</v>
      </c>
      <c r="Y21" s="188">
        <v>2</v>
      </c>
      <c r="Z21" s="21">
        <f t="shared" si="3"/>
        <v>15</v>
      </c>
      <c r="AA21" s="191">
        <v>3</v>
      </c>
      <c r="AB21" s="187">
        <v>2</v>
      </c>
      <c r="AC21" s="187">
        <v>10</v>
      </c>
      <c r="AD21" s="188">
        <v>2</v>
      </c>
      <c r="AE21" s="21">
        <f t="shared" si="4"/>
        <v>15</v>
      </c>
      <c r="AF21" s="191">
        <v>3</v>
      </c>
      <c r="AG21" s="187">
        <v>2</v>
      </c>
      <c r="AH21" s="187">
        <v>7</v>
      </c>
      <c r="AI21" s="188">
        <v>2</v>
      </c>
      <c r="AJ21" s="21">
        <f t="shared" si="5"/>
        <v>12</v>
      </c>
      <c r="AK21" s="186">
        <v>5</v>
      </c>
      <c r="AL21" s="187">
        <v>4</v>
      </c>
      <c r="AM21" s="187">
        <v>7</v>
      </c>
      <c r="AN21" s="188">
        <v>2</v>
      </c>
      <c r="AO21" s="21">
        <f t="shared" si="6"/>
        <v>16</v>
      </c>
      <c r="AP21" s="30">
        <f t="shared" si="7"/>
        <v>113</v>
      </c>
    </row>
    <row r="22" spans="1:42" s="45" customFormat="1" ht="34.5" customHeight="1">
      <c r="A22" s="195">
        <v>10</v>
      </c>
      <c r="B22" s="181" t="s">
        <v>155</v>
      </c>
      <c r="C22" s="182" t="s">
        <v>103</v>
      </c>
      <c r="D22" s="199" t="s">
        <v>206</v>
      </c>
      <c r="E22" s="197">
        <v>12</v>
      </c>
      <c r="F22" s="185"/>
      <c r="G22" s="186">
        <v>5</v>
      </c>
      <c r="H22" s="187">
        <v>2</v>
      </c>
      <c r="I22" s="187">
        <v>10</v>
      </c>
      <c r="J22" s="188">
        <v>3</v>
      </c>
      <c r="K22" s="21">
        <f t="shared" si="0"/>
        <v>17</v>
      </c>
      <c r="L22" s="191">
        <v>5</v>
      </c>
      <c r="M22" s="187">
        <v>6</v>
      </c>
      <c r="N22" s="187">
        <v>10</v>
      </c>
      <c r="O22" s="187">
        <v>3</v>
      </c>
      <c r="P22" s="21">
        <f t="shared" si="1"/>
        <v>21</v>
      </c>
      <c r="Q22" s="191">
        <v>3</v>
      </c>
      <c r="R22" s="187">
        <v>2</v>
      </c>
      <c r="S22" s="187">
        <v>10</v>
      </c>
      <c r="T22" s="188">
        <v>2</v>
      </c>
      <c r="U22" s="21">
        <f t="shared" si="2"/>
        <v>15</v>
      </c>
      <c r="V22" s="191">
        <v>3</v>
      </c>
      <c r="W22" s="187">
        <v>2</v>
      </c>
      <c r="X22" s="187">
        <v>7</v>
      </c>
      <c r="Y22" s="188">
        <v>1</v>
      </c>
      <c r="Z22" s="21">
        <f t="shared" si="3"/>
        <v>12</v>
      </c>
      <c r="AA22" s="191">
        <v>3</v>
      </c>
      <c r="AB22" s="187">
        <v>2</v>
      </c>
      <c r="AC22" s="187">
        <v>7</v>
      </c>
      <c r="AD22" s="188">
        <v>2</v>
      </c>
      <c r="AE22" s="21">
        <f t="shared" si="4"/>
        <v>12</v>
      </c>
      <c r="AF22" s="191">
        <v>5</v>
      </c>
      <c r="AG22" s="187">
        <v>4</v>
      </c>
      <c r="AH22" s="187">
        <v>7</v>
      </c>
      <c r="AI22" s="188">
        <v>2</v>
      </c>
      <c r="AJ22" s="21">
        <f t="shared" si="5"/>
        <v>16</v>
      </c>
      <c r="AK22" s="186">
        <v>5</v>
      </c>
      <c r="AL22" s="187">
        <v>4</v>
      </c>
      <c r="AM22" s="187">
        <v>10</v>
      </c>
      <c r="AN22" s="188">
        <v>3</v>
      </c>
      <c r="AO22" s="21">
        <f t="shared" si="6"/>
        <v>19</v>
      </c>
      <c r="AP22" s="30">
        <f t="shared" si="7"/>
        <v>112</v>
      </c>
    </row>
    <row r="23" spans="1:42" s="45" customFormat="1" ht="34.5" customHeight="1">
      <c r="A23" s="195">
        <v>5</v>
      </c>
      <c r="B23" s="181" t="s">
        <v>147</v>
      </c>
      <c r="C23" s="182" t="s">
        <v>95</v>
      </c>
      <c r="D23" s="183" t="s">
        <v>198</v>
      </c>
      <c r="E23" s="197">
        <v>10</v>
      </c>
      <c r="F23" s="185"/>
      <c r="G23" s="198">
        <v>3</v>
      </c>
      <c r="H23" s="187">
        <v>4</v>
      </c>
      <c r="I23" s="187">
        <v>7</v>
      </c>
      <c r="J23" s="187">
        <v>2</v>
      </c>
      <c r="K23" s="21">
        <f t="shared" si="0"/>
        <v>14</v>
      </c>
      <c r="L23" s="191">
        <v>5</v>
      </c>
      <c r="M23" s="187">
        <v>4</v>
      </c>
      <c r="N23" s="187">
        <v>7</v>
      </c>
      <c r="O23" s="187">
        <v>3</v>
      </c>
      <c r="P23" s="21">
        <f t="shared" si="1"/>
        <v>16</v>
      </c>
      <c r="Q23" s="191">
        <v>5</v>
      </c>
      <c r="R23" s="187">
        <v>4</v>
      </c>
      <c r="S23" s="187">
        <v>10</v>
      </c>
      <c r="T23" s="187">
        <v>3</v>
      </c>
      <c r="U23" s="21">
        <f t="shared" si="2"/>
        <v>19</v>
      </c>
      <c r="V23" s="191">
        <v>5</v>
      </c>
      <c r="W23" s="187">
        <v>2</v>
      </c>
      <c r="X23" s="187">
        <v>10</v>
      </c>
      <c r="Y23" s="187">
        <v>3</v>
      </c>
      <c r="Z23" s="21">
        <f t="shared" si="3"/>
        <v>17</v>
      </c>
      <c r="AA23" s="191">
        <v>3</v>
      </c>
      <c r="AB23" s="187">
        <v>2</v>
      </c>
      <c r="AC23" s="187">
        <v>10</v>
      </c>
      <c r="AD23" s="187">
        <v>2</v>
      </c>
      <c r="AE23" s="21">
        <f t="shared" si="4"/>
        <v>15</v>
      </c>
      <c r="AF23" s="191">
        <v>3</v>
      </c>
      <c r="AG23" s="187">
        <v>4</v>
      </c>
      <c r="AH23" s="187">
        <v>7</v>
      </c>
      <c r="AI23" s="187">
        <v>2</v>
      </c>
      <c r="AJ23" s="21">
        <f t="shared" si="5"/>
        <v>14</v>
      </c>
      <c r="AK23" s="186">
        <v>5</v>
      </c>
      <c r="AL23" s="187">
        <v>4</v>
      </c>
      <c r="AM23" s="187">
        <v>7</v>
      </c>
      <c r="AN23" s="187">
        <v>2</v>
      </c>
      <c r="AO23" s="21">
        <f t="shared" si="6"/>
        <v>16</v>
      </c>
      <c r="AP23" s="30">
        <f t="shared" si="7"/>
        <v>111</v>
      </c>
    </row>
    <row r="24" spans="1:42" s="45" customFormat="1" ht="34.5" customHeight="1">
      <c r="A24" s="201"/>
      <c r="B24" s="202"/>
      <c r="C24" s="203"/>
      <c r="D24" s="204"/>
      <c r="E24" s="205"/>
      <c r="F24" s="206"/>
      <c r="G24" s="92"/>
      <c r="H24" s="93"/>
      <c r="I24" s="93"/>
      <c r="J24" s="94"/>
      <c r="K24" s="26">
        <f t="shared" si="0"/>
        <v>0</v>
      </c>
      <c r="L24" s="207"/>
      <c r="M24" s="93"/>
      <c r="N24" s="93"/>
      <c r="O24" s="93"/>
      <c r="P24" s="26">
        <f t="shared" si="1"/>
        <v>0</v>
      </c>
      <c r="Q24" s="207"/>
      <c r="R24" s="93"/>
      <c r="S24" s="93"/>
      <c r="T24" s="94"/>
      <c r="U24" s="26"/>
      <c r="V24" s="207"/>
      <c r="W24" s="93"/>
      <c r="X24" s="93"/>
      <c r="Y24" s="94"/>
      <c r="Z24" s="26"/>
      <c r="AA24" s="207"/>
      <c r="AB24" s="93"/>
      <c r="AC24" s="93"/>
      <c r="AD24" s="94"/>
      <c r="AE24" s="26"/>
      <c r="AF24" s="207"/>
      <c r="AG24" s="93"/>
      <c r="AH24" s="93"/>
      <c r="AI24" s="94"/>
      <c r="AJ24" s="26"/>
      <c r="AK24" s="92"/>
      <c r="AL24" s="93"/>
      <c r="AM24" s="93"/>
      <c r="AN24" s="94"/>
      <c r="AO24" s="26"/>
      <c r="AP24" s="27"/>
    </row>
    <row r="25" spans="1:42" ht="34.5" customHeight="1">
      <c r="A25" s="201"/>
      <c r="B25" s="112"/>
      <c r="C25" s="112"/>
      <c r="D25" s="208"/>
      <c r="E25" s="209"/>
      <c r="F25" s="210"/>
      <c r="G25" s="92"/>
      <c r="H25" s="93"/>
      <c r="I25" s="93"/>
      <c r="J25" s="94"/>
      <c r="K25" s="26">
        <f t="shared" si="0"/>
        <v>0</v>
      </c>
      <c r="L25" s="191"/>
      <c r="M25" s="187"/>
      <c r="N25" s="187"/>
      <c r="O25" s="93"/>
      <c r="P25" s="31">
        <f t="shared" si="1"/>
        <v>0</v>
      </c>
      <c r="Q25" s="207"/>
      <c r="R25" s="93"/>
      <c r="S25" s="93"/>
      <c r="T25" s="94"/>
      <c r="U25" s="26"/>
      <c r="V25" s="207"/>
      <c r="W25" s="93"/>
      <c r="X25" s="93"/>
      <c r="Y25" s="94"/>
      <c r="Z25" s="26"/>
      <c r="AA25" s="207"/>
      <c r="AB25" s="93"/>
      <c r="AC25" s="93"/>
      <c r="AD25" s="94"/>
      <c r="AE25" s="26"/>
      <c r="AF25" s="207"/>
      <c r="AG25" s="93"/>
      <c r="AH25" s="93"/>
      <c r="AI25" s="94"/>
      <c r="AJ25" s="26"/>
      <c r="AK25" s="92"/>
      <c r="AL25" s="93"/>
      <c r="AM25" s="93"/>
      <c r="AN25" s="94"/>
      <c r="AO25" s="26"/>
      <c r="AP25" s="27"/>
    </row>
    <row r="26" spans="1:42" ht="34.5" customHeight="1" thickBot="1">
      <c r="A26" s="211"/>
      <c r="B26" s="212"/>
      <c r="C26" s="213"/>
      <c r="D26" s="214"/>
      <c r="E26" s="215"/>
      <c r="F26" s="216"/>
      <c r="G26" s="217"/>
      <c r="H26" s="218"/>
      <c r="I26" s="218"/>
      <c r="J26" s="218"/>
      <c r="K26" s="28">
        <f t="shared" si="0"/>
        <v>0</v>
      </c>
      <c r="L26" s="219"/>
      <c r="M26" s="218"/>
      <c r="N26" s="218"/>
      <c r="O26" s="218"/>
      <c r="P26" s="28">
        <f t="shared" si="1"/>
        <v>0</v>
      </c>
      <c r="Q26" s="219"/>
      <c r="R26" s="218"/>
      <c r="S26" s="218"/>
      <c r="T26" s="218"/>
      <c r="U26" s="28"/>
      <c r="V26" s="219"/>
      <c r="W26" s="218"/>
      <c r="X26" s="218"/>
      <c r="Y26" s="218"/>
      <c r="Z26" s="28"/>
      <c r="AA26" s="219"/>
      <c r="AB26" s="218"/>
      <c r="AC26" s="218"/>
      <c r="AD26" s="218"/>
      <c r="AE26" s="28"/>
      <c r="AF26" s="219"/>
      <c r="AG26" s="218"/>
      <c r="AH26" s="218"/>
      <c r="AI26" s="218"/>
      <c r="AJ26" s="28"/>
      <c r="AK26" s="220"/>
      <c r="AL26" s="218"/>
      <c r="AM26" s="218"/>
      <c r="AN26" s="218"/>
      <c r="AO26" s="28"/>
      <c r="AP26" s="29"/>
    </row>
    <row r="27" ht="13.5" thickTop="1"/>
  </sheetData>
  <sheetProtection password="86FF" sheet="1" sort="0"/>
  <mergeCells count="16">
    <mergeCell ref="L9:P9"/>
    <mergeCell ref="Q9:U9"/>
    <mergeCell ref="AK9:AO9"/>
    <mergeCell ref="V9:Z9"/>
    <mergeCell ref="AA9:AE9"/>
    <mergeCell ref="AF9:AJ9"/>
    <mergeCell ref="F7:AP7"/>
    <mergeCell ref="A8:A10"/>
    <mergeCell ref="B8:B10"/>
    <mergeCell ref="C8:C10"/>
    <mergeCell ref="D8:D10"/>
    <mergeCell ref="E8:E10"/>
    <mergeCell ref="F8:F10"/>
    <mergeCell ref="G8:AO8"/>
    <mergeCell ref="AP8:AP10"/>
    <mergeCell ref="G9:K9"/>
  </mergeCells>
  <dataValidations count="4">
    <dataValidation type="decimal" allowBlank="1" showInputMessage="1" showErrorMessage="1" promptTitle="Impression" prompt="Use only when there is a tie;&#10;&#10;Fair = 1&#10;Good = 2&#10;Very Good = 3&#10;Excellent = 4" errorTitle="Impression" error="You have either entered too low or too high a value" sqref="AN11:AN26 Y11:Y26 AD11:AD26 AI11:AI26 J11:J26 T11:T26">
      <formula1>1</formula1>
      <formula2>4</formula2>
    </dataValidation>
    <dataValidation type="decimal" allowBlank="1" showInputMessage="1" showErrorMessage="1" promptTitle="Taste" prompt="Good = 7&#10;Very Good = 10&#10;Excellent = 15" sqref="AM11:AM26 X11:X26 AC11:AC26 AH11:AH26 I11:I26 S11:S26">
      <formula1>7</formula1>
      <formula2>15</formula2>
    </dataValidation>
    <dataValidation type="decimal" allowBlank="1" showInputMessage="1" showErrorMessage="1" promptTitle="Aroma" prompt="Good = 2&#10;Very Good = 4&#10;Excellent = 6" sqref="AL11:AL26 W11:W26 AB11:AB26 AG11:AG26 H11:H26 R11:R26">
      <formula1>2</formula1>
      <formula2>6</formula2>
    </dataValidation>
    <dataValidation type="decimal" allowBlank="1" showInputMessage="1" showErrorMessage="1" promptTitle="Appearance" prompt="Good = 3&#10;Very Good = 5&#10;Excellent = 8" sqref="AK11:AK26 V11:V26 AA11:AA26 AF11:AF26 G11:G26 Q11:Q26">
      <formula1>3</formula1>
      <formula2>8</formula2>
    </dataValidation>
  </dataValidations>
  <printOptions/>
  <pageMargins left="0.49" right="0.27" top="0.75" bottom="0.75" header="0.3" footer="0.3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G55"/>
  <sheetViews>
    <sheetView workbookViewId="0" topLeftCell="A1">
      <selection activeCell="C19" sqref="C19"/>
    </sheetView>
  </sheetViews>
  <sheetFormatPr defaultColWidth="9.140625" defaultRowHeight="12.75"/>
  <cols>
    <col min="1" max="1" width="6.8515625" style="134" customWidth="1"/>
    <col min="2" max="2" width="33.421875" style="134" customWidth="1"/>
    <col min="3" max="3" width="31.8515625" style="134" customWidth="1"/>
    <col min="4" max="4" width="10.00390625" style="134" customWidth="1"/>
    <col min="5" max="5" width="12.421875" style="134" customWidth="1"/>
    <col min="6" max="6" width="11.421875" style="134" customWidth="1"/>
    <col min="7" max="16384" width="9.140625" style="134" customWidth="1"/>
  </cols>
  <sheetData>
    <row r="1" spans="1:6" ht="12.75" customHeight="1">
      <c r="A1" s="223" t="s">
        <v>0</v>
      </c>
      <c r="B1" s="224" t="s">
        <v>9</v>
      </c>
      <c r="C1" s="224" t="s">
        <v>14</v>
      </c>
      <c r="D1" s="225" t="s">
        <v>15</v>
      </c>
      <c r="E1" s="226" t="s">
        <v>21</v>
      </c>
      <c r="F1" s="227" t="s">
        <v>17</v>
      </c>
    </row>
    <row r="2" spans="1:6" ht="12.75" customHeight="1">
      <c r="A2" s="228"/>
      <c r="B2" s="229"/>
      <c r="C2" s="229"/>
      <c r="D2" s="230"/>
      <c r="E2" s="231"/>
      <c r="F2" s="232"/>
    </row>
    <row r="3" spans="1:6" ht="26.25" customHeight="1">
      <c r="A3" s="228"/>
      <c r="B3" s="229"/>
      <c r="C3" s="229"/>
      <c r="D3" s="230"/>
      <c r="E3" s="231"/>
      <c r="F3" s="232"/>
    </row>
    <row r="4" spans="1:6" ht="15.75">
      <c r="A4" s="233">
        <v>19</v>
      </c>
      <c r="B4" s="181" t="s">
        <v>176</v>
      </c>
      <c r="C4" s="182" t="s">
        <v>124</v>
      </c>
      <c r="D4" s="234">
        <v>37</v>
      </c>
      <c r="E4" s="221">
        <v>72</v>
      </c>
      <c r="F4" s="235">
        <v>32</v>
      </c>
    </row>
    <row r="5" spans="1:6" ht="15.75">
      <c r="A5" s="236">
        <v>24</v>
      </c>
      <c r="B5" s="181" t="s">
        <v>150</v>
      </c>
      <c r="C5" s="182" t="s">
        <v>98</v>
      </c>
      <c r="D5" s="234">
        <v>18</v>
      </c>
      <c r="E5" s="221">
        <v>66</v>
      </c>
      <c r="F5" s="235">
        <v>32</v>
      </c>
    </row>
    <row r="6" spans="1:6" ht="15.75">
      <c r="A6" s="233">
        <v>27</v>
      </c>
      <c r="B6" s="181" t="s">
        <v>288</v>
      </c>
      <c r="C6" s="182" t="s">
        <v>94</v>
      </c>
      <c r="D6" s="234">
        <v>17</v>
      </c>
      <c r="E6" s="221">
        <v>66</v>
      </c>
      <c r="F6" s="235">
        <v>32</v>
      </c>
    </row>
    <row r="7" spans="1:7" ht="15.75">
      <c r="A7" s="236">
        <v>35</v>
      </c>
      <c r="B7" s="181" t="s">
        <v>185</v>
      </c>
      <c r="C7" s="182" t="s">
        <v>133</v>
      </c>
      <c r="D7" s="234">
        <v>41</v>
      </c>
      <c r="E7" s="221">
        <v>75</v>
      </c>
      <c r="F7" s="235">
        <v>32</v>
      </c>
      <c r="G7" s="237" t="s">
        <v>293</v>
      </c>
    </row>
    <row r="8" spans="1:6" ht="15.75">
      <c r="A8" s="233">
        <v>37</v>
      </c>
      <c r="B8" s="181" t="s">
        <v>164</v>
      </c>
      <c r="C8" s="182" t="s">
        <v>112</v>
      </c>
      <c r="D8" s="234">
        <v>46</v>
      </c>
      <c r="E8" s="221">
        <v>62</v>
      </c>
      <c r="F8" s="235">
        <v>32</v>
      </c>
    </row>
    <row r="9" spans="1:6" ht="15.75">
      <c r="A9" s="233">
        <v>39</v>
      </c>
      <c r="B9" s="181" t="s">
        <v>159</v>
      </c>
      <c r="C9" s="182" t="s">
        <v>107</v>
      </c>
      <c r="D9" s="234">
        <v>5</v>
      </c>
      <c r="E9" s="221">
        <v>66</v>
      </c>
      <c r="F9" s="235">
        <v>32</v>
      </c>
    </row>
    <row r="10" spans="1:6" ht="15.75">
      <c r="A10" s="233">
        <v>45</v>
      </c>
      <c r="B10" s="181" t="s">
        <v>143</v>
      </c>
      <c r="C10" s="182" t="s">
        <v>90</v>
      </c>
      <c r="D10" s="234">
        <v>26</v>
      </c>
      <c r="E10" s="221">
        <v>60</v>
      </c>
      <c r="F10" s="235">
        <v>32</v>
      </c>
    </row>
    <row r="11" spans="1:6" ht="15.75">
      <c r="A11" s="236">
        <v>48</v>
      </c>
      <c r="B11" s="181" t="s">
        <v>162</v>
      </c>
      <c r="C11" s="182" t="s">
        <v>110</v>
      </c>
      <c r="D11" s="234">
        <v>6</v>
      </c>
      <c r="E11" s="221">
        <v>74</v>
      </c>
      <c r="F11" s="235">
        <v>32</v>
      </c>
    </row>
    <row r="12" spans="1:6" ht="15.75">
      <c r="A12" s="236">
        <v>6</v>
      </c>
      <c r="B12" s="181" t="s">
        <v>146</v>
      </c>
      <c r="C12" s="181" t="s">
        <v>93</v>
      </c>
      <c r="D12" s="234">
        <v>51</v>
      </c>
      <c r="E12" s="221">
        <v>78</v>
      </c>
      <c r="F12" s="235">
        <v>31</v>
      </c>
    </row>
    <row r="13" spans="1:6" ht="15.75">
      <c r="A13" s="233">
        <v>10</v>
      </c>
      <c r="B13" s="181" t="s">
        <v>140</v>
      </c>
      <c r="C13" s="182" t="s">
        <v>87</v>
      </c>
      <c r="D13" s="234">
        <v>15</v>
      </c>
      <c r="E13" s="221">
        <v>76</v>
      </c>
      <c r="F13" s="235">
        <v>31</v>
      </c>
    </row>
    <row r="14" spans="1:6" ht="15.75">
      <c r="A14" s="236">
        <v>22</v>
      </c>
      <c r="B14" s="181" t="s">
        <v>165</v>
      </c>
      <c r="C14" s="182" t="s">
        <v>113</v>
      </c>
      <c r="D14" s="234">
        <v>21</v>
      </c>
      <c r="E14" s="221">
        <v>79</v>
      </c>
      <c r="F14" s="235">
        <v>31</v>
      </c>
    </row>
    <row r="15" spans="1:6" ht="15.75">
      <c r="A15" s="233">
        <v>25</v>
      </c>
      <c r="B15" s="181" t="s">
        <v>173</v>
      </c>
      <c r="C15" s="182" t="s">
        <v>121</v>
      </c>
      <c r="D15" s="234">
        <v>36</v>
      </c>
      <c r="E15" s="221">
        <v>76</v>
      </c>
      <c r="F15" s="235">
        <v>31</v>
      </c>
    </row>
    <row r="16" spans="1:6" ht="15.75">
      <c r="A16" s="233">
        <v>44</v>
      </c>
      <c r="B16" s="196" t="s">
        <v>148</v>
      </c>
      <c r="C16" s="182" t="s">
        <v>96</v>
      </c>
      <c r="D16" s="234">
        <v>29</v>
      </c>
      <c r="E16" s="221">
        <v>92</v>
      </c>
      <c r="F16" s="235">
        <v>31</v>
      </c>
    </row>
    <row r="17" spans="1:6" ht="15.75">
      <c r="A17" s="236">
        <v>51</v>
      </c>
      <c r="B17" s="181" t="s">
        <v>187</v>
      </c>
      <c r="C17" s="182" t="s">
        <v>135</v>
      </c>
      <c r="D17" s="234">
        <v>13</v>
      </c>
      <c r="E17" s="221">
        <v>81</v>
      </c>
      <c r="F17" s="235">
        <v>31</v>
      </c>
    </row>
    <row r="18" spans="1:6" ht="15.75">
      <c r="A18" s="233">
        <v>3</v>
      </c>
      <c r="B18" s="181" t="s">
        <v>180</v>
      </c>
      <c r="C18" s="182" t="s">
        <v>128</v>
      </c>
      <c r="D18" s="234">
        <v>38</v>
      </c>
      <c r="E18" s="221">
        <v>76</v>
      </c>
      <c r="F18" s="235">
        <v>30</v>
      </c>
    </row>
    <row r="19" spans="1:6" ht="15.75">
      <c r="A19" s="236">
        <v>9</v>
      </c>
      <c r="B19" s="181" t="s">
        <v>182</v>
      </c>
      <c r="C19" s="182" t="s">
        <v>130</v>
      </c>
      <c r="D19" s="234">
        <v>24</v>
      </c>
      <c r="E19" s="221">
        <v>83</v>
      </c>
      <c r="F19" s="235">
        <v>30</v>
      </c>
    </row>
    <row r="20" spans="1:6" ht="15.75">
      <c r="A20" s="236">
        <v>16</v>
      </c>
      <c r="B20" s="181" t="s">
        <v>186</v>
      </c>
      <c r="C20" s="182" t="s">
        <v>134</v>
      </c>
      <c r="D20" s="234">
        <v>25</v>
      </c>
      <c r="E20" s="221">
        <v>71</v>
      </c>
      <c r="F20" s="235">
        <v>30</v>
      </c>
    </row>
    <row r="21" spans="1:6" ht="15.75">
      <c r="A21" s="233">
        <v>33</v>
      </c>
      <c r="B21" s="181" t="s">
        <v>179</v>
      </c>
      <c r="C21" s="182" t="s">
        <v>127</v>
      </c>
      <c r="D21" s="234">
        <v>11</v>
      </c>
      <c r="E21" s="221">
        <v>82</v>
      </c>
      <c r="F21" s="235">
        <v>30</v>
      </c>
    </row>
    <row r="22" spans="1:6" ht="15.75">
      <c r="A22" s="233">
        <v>41</v>
      </c>
      <c r="B22" s="181" t="s">
        <v>145</v>
      </c>
      <c r="C22" s="182" t="s">
        <v>92</v>
      </c>
      <c r="D22" s="234">
        <v>28</v>
      </c>
      <c r="E22" s="221">
        <v>83</v>
      </c>
      <c r="F22" s="235">
        <v>30</v>
      </c>
    </row>
    <row r="23" spans="1:6" ht="15.75">
      <c r="A23" s="233">
        <v>13</v>
      </c>
      <c r="B23" s="181" t="s">
        <v>172</v>
      </c>
      <c r="C23" s="182" t="s">
        <v>120</v>
      </c>
      <c r="D23" s="234">
        <v>9</v>
      </c>
      <c r="E23" s="221">
        <v>82</v>
      </c>
      <c r="F23" s="235">
        <v>29</v>
      </c>
    </row>
    <row r="24" spans="1:6" ht="15.75">
      <c r="A24" s="233">
        <v>30</v>
      </c>
      <c r="B24" s="181" t="s">
        <v>169</v>
      </c>
      <c r="C24" s="182" t="s">
        <v>117</v>
      </c>
      <c r="D24" s="234">
        <v>8</v>
      </c>
      <c r="E24" s="221">
        <v>74</v>
      </c>
      <c r="F24" s="235">
        <v>29</v>
      </c>
    </row>
    <row r="25" spans="1:6" ht="15.75">
      <c r="A25" s="233">
        <v>52</v>
      </c>
      <c r="B25" s="181" t="s">
        <v>152</v>
      </c>
      <c r="C25" s="182" t="s">
        <v>100</v>
      </c>
      <c r="D25" s="234">
        <v>30</v>
      </c>
      <c r="E25" s="221">
        <v>68</v>
      </c>
      <c r="F25" s="235">
        <v>29</v>
      </c>
    </row>
    <row r="26" spans="1:6" ht="15.75">
      <c r="A26" s="233">
        <v>7</v>
      </c>
      <c r="B26" s="181" t="s">
        <v>163</v>
      </c>
      <c r="C26" s="182" t="s">
        <v>111</v>
      </c>
      <c r="D26" s="234">
        <v>33</v>
      </c>
      <c r="E26" s="221">
        <v>62</v>
      </c>
      <c r="F26" s="235">
        <v>28</v>
      </c>
    </row>
    <row r="27" spans="1:6" ht="15.75">
      <c r="A27" s="233">
        <v>20</v>
      </c>
      <c r="B27" s="181" t="s">
        <v>147</v>
      </c>
      <c r="C27" s="182" t="s">
        <v>95</v>
      </c>
      <c r="D27" s="234">
        <v>2</v>
      </c>
      <c r="E27" s="221">
        <v>80</v>
      </c>
      <c r="F27" s="235">
        <v>28</v>
      </c>
    </row>
    <row r="28" spans="1:6" ht="15.75">
      <c r="A28" s="236">
        <v>26</v>
      </c>
      <c r="B28" s="181" t="s">
        <v>181</v>
      </c>
      <c r="C28" s="182" t="s">
        <v>129</v>
      </c>
      <c r="D28" s="234">
        <v>42</v>
      </c>
      <c r="E28" s="221">
        <v>77</v>
      </c>
      <c r="F28" s="235">
        <v>28</v>
      </c>
    </row>
    <row r="29" spans="1:6" ht="15.75">
      <c r="A29" s="233">
        <v>28</v>
      </c>
      <c r="B29" s="181" t="s">
        <v>166</v>
      </c>
      <c r="C29" s="182" t="s">
        <v>114</v>
      </c>
      <c r="D29" s="234">
        <v>7</v>
      </c>
      <c r="E29" s="221">
        <v>60</v>
      </c>
      <c r="F29" s="235">
        <v>28</v>
      </c>
    </row>
    <row r="30" spans="1:6" ht="15.75">
      <c r="A30" s="233">
        <v>32</v>
      </c>
      <c r="B30" s="181" t="s">
        <v>144</v>
      </c>
      <c r="C30" s="182" t="s">
        <v>91</v>
      </c>
      <c r="D30" s="234">
        <v>1</v>
      </c>
      <c r="E30" s="221">
        <v>80</v>
      </c>
      <c r="F30" s="235">
        <v>28</v>
      </c>
    </row>
    <row r="31" spans="1:6" ht="15.75">
      <c r="A31" s="236">
        <v>34</v>
      </c>
      <c r="B31" s="181" t="s">
        <v>175</v>
      </c>
      <c r="C31" s="182" t="s">
        <v>123</v>
      </c>
      <c r="D31" s="234">
        <v>10</v>
      </c>
      <c r="E31" s="221">
        <v>74</v>
      </c>
      <c r="F31" s="235">
        <v>28</v>
      </c>
    </row>
    <row r="32" spans="1:6" ht="15.75">
      <c r="A32" s="233">
        <v>36</v>
      </c>
      <c r="B32" s="181" t="s">
        <v>178</v>
      </c>
      <c r="C32" s="182" t="s">
        <v>126</v>
      </c>
      <c r="D32" s="234">
        <v>23</v>
      </c>
      <c r="E32" s="221">
        <v>76</v>
      </c>
      <c r="F32" s="235">
        <v>28</v>
      </c>
    </row>
    <row r="33" spans="1:6" ht="15.75">
      <c r="A33" s="233">
        <v>38</v>
      </c>
      <c r="B33" s="181" t="s">
        <v>158</v>
      </c>
      <c r="C33" s="182" t="s">
        <v>106</v>
      </c>
      <c r="D33" s="234">
        <v>20</v>
      </c>
      <c r="E33" s="221">
        <v>60</v>
      </c>
      <c r="F33" s="235">
        <v>28</v>
      </c>
    </row>
    <row r="34" spans="1:6" ht="15.75">
      <c r="A34" s="236">
        <v>40</v>
      </c>
      <c r="B34" s="181" t="s">
        <v>155</v>
      </c>
      <c r="C34" s="182" t="s">
        <v>103</v>
      </c>
      <c r="D34" s="234">
        <v>31</v>
      </c>
      <c r="E34" s="221">
        <v>70</v>
      </c>
      <c r="F34" s="235">
        <v>28</v>
      </c>
    </row>
    <row r="35" spans="1:6" ht="15.75">
      <c r="A35" s="233">
        <v>49</v>
      </c>
      <c r="B35" s="181" t="s">
        <v>189</v>
      </c>
      <c r="C35" s="181" t="s">
        <v>137</v>
      </c>
      <c r="D35" s="234">
        <v>16</v>
      </c>
      <c r="E35" s="221">
        <v>77</v>
      </c>
      <c r="F35" s="235">
        <v>28</v>
      </c>
    </row>
    <row r="36" spans="1:6" ht="15.75">
      <c r="A36" s="233">
        <v>8</v>
      </c>
      <c r="B36" s="181" t="s">
        <v>168</v>
      </c>
      <c r="C36" s="182" t="s">
        <v>116</v>
      </c>
      <c r="D36" s="234">
        <v>45</v>
      </c>
      <c r="E36" s="221">
        <v>75</v>
      </c>
      <c r="F36" s="235">
        <v>27</v>
      </c>
    </row>
    <row r="37" spans="1:6" ht="15.75">
      <c r="A37" s="236">
        <v>11</v>
      </c>
      <c r="B37" s="181" t="s">
        <v>170</v>
      </c>
      <c r="C37" s="182" t="s">
        <v>118</v>
      </c>
      <c r="D37" s="234">
        <v>35</v>
      </c>
      <c r="E37" s="221">
        <v>64</v>
      </c>
      <c r="F37" s="235">
        <v>27</v>
      </c>
    </row>
    <row r="38" spans="1:6" ht="15.75">
      <c r="A38" s="236">
        <v>46</v>
      </c>
      <c r="B38" s="181" t="s">
        <v>174</v>
      </c>
      <c r="C38" s="182" t="s">
        <v>122</v>
      </c>
      <c r="D38" s="234">
        <v>22</v>
      </c>
      <c r="E38" s="221">
        <v>61</v>
      </c>
      <c r="F38" s="235">
        <v>27</v>
      </c>
    </row>
    <row r="39" spans="1:6" ht="15.75">
      <c r="A39" s="236">
        <v>47</v>
      </c>
      <c r="B39" s="181" t="s">
        <v>161</v>
      </c>
      <c r="C39" s="182" t="s">
        <v>109</v>
      </c>
      <c r="D39" s="234">
        <v>47</v>
      </c>
      <c r="E39" s="221">
        <v>69</v>
      </c>
      <c r="F39" s="235">
        <v>27</v>
      </c>
    </row>
    <row r="40" spans="1:6" ht="15.75">
      <c r="A40" s="233">
        <v>50</v>
      </c>
      <c r="B40" s="181" t="s">
        <v>177</v>
      </c>
      <c r="C40" s="182" t="s">
        <v>125</v>
      </c>
      <c r="D40" s="234">
        <v>43</v>
      </c>
      <c r="E40" s="221">
        <v>58</v>
      </c>
      <c r="F40" s="235">
        <v>27</v>
      </c>
    </row>
    <row r="41" spans="1:6" ht="15.75">
      <c r="A41" s="233">
        <v>4</v>
      </c>
      <c r="B41" s="181" t="s">
        <v>141</v>
      </c>
      <c r="C41" s="182" t="s">
        <v>88</v>
      </c>
      <c r="D41" s="234">
        <v>27</v>
      </c>
      <c r="E41" s="221">
        <v>68</v>
      </c>
      <c r="F41" s="235">
        <v>26</v>
      </c>
    </row>
    <row r="42" spans="1:6" ht="15.75">
      <c r="A42" s="233">
        <v>1</v>
      </c>
      <c r="B42" s="181" t="s">
        <v>183</v>
      </c>
      <c r="C42" s="182" t="s">
        <v>131</v>
      </c>
      <c r="D42" s="234">
        <v>12</v>
      </c>
      <c r="E42" s="221">
        <v>61</v>
      </c>
      <c r="F42" s="235">
        <v>25</v>
      </c>
    </row>
    <row r="43" spans="1:6" ht="15.75">
      <c r="A43" s="233">
        <v>31</v>
      </c>
      <c r="B43" s="181" t="s">
        <v>171</v>
      </c>
      <c r="C43" s="182" t="s">
        <v>119</v>
      </c>
      <c r="D43" s="234">
        <v>44</v>
      </c>
      <c r="E43" s="221">
        <v>60</v>
      </c>
      <c r="F43" s="235">
        <v>25</v>
      </c>
    </row>
    <row r="44" spans="1:6" ht="15.75">
      <c r="A44" s="233">
        <v>15</v>
      </c>
      <c r="B44" s="181" t="s">
        <v>157</v>
      </c>
      <c r="C44" s="182" t="s">
        <v>105</v>
      </c>
      <c r="D44" s="234">
        <v>48</v>
      </c>
      <c r="E44" s="221">
        <v>69</v>
      </c>
      <c r="F44" s="235">
        <v>24</v>
      </c>
    </row>
    <row r="45" spans="1:6" ht="15.75">
      <c r="A45" s="233">
        <v>18</v>
      </c>
      <c r="B45" s="181" t="s">
        <v>188</v>
      </c>
      <c r="C45" s="181" t="s">
        <v>136</v>
      </c>
      <c r="D45" s="234">
        <v>40</v>
      </c>
      <c r="E45" s="221">
        <v>73</v>
      </c>
      <c r="F45" s="235">
        <v>24</v>
      </c>
    </row>
    <row r="46" spans="1:6" ht="15.75">
      <c r="A46" s="233">
        <v>29</v>
      </c>
      <c r="B46" s="181" t="s">
        <v>190</v>
      </c>
      <c r="C46" s="182" t="s">
        <v>138</v>
      </c>
      <c r="D46" s="234">
        <v>14</v>
      </c>
      <c r="E46" s="221">
        <v>73</v>
      </c>
      <c r="F46" s="235">
        <v>24</v>
      </c>
    </row>
    <row r="47" spans="1:6" ht="15.75">
      <c r="A47" s="236">
        <v>42</v>
      </c>
      <c r="B47" s="181" t="s">
        <v>154</v>
      </c>
      <c r="C47" s="182" t="s">
        <v>102</v>
      </c>
      <c r="D47" s="234">
        <v>4</v>
      </c>
      <c r="E47" s="221">
        <v>72</v>
      </c>
      <c r="F47" s="235">
        <v>24</v>
      </c>
    </row>
    <row r="48" spans="1:6" ht="15.75">
      <c r="A48" s="233">
        <v>43</v>
      </c>
      <c r="B48" s="181" t="s">
        <v>151</v>
      </c>
      <c r="C48" s="182" t="s">
        <v>99</v>
      </c>
      <c r="D48" s="234">
        <v>3</v>
      </c>
      <c r="E48" s="221">
        <v>90</v>
      </c>
      <c r="F48" s="235">
        <v>24</v>
      </c>
    </row>
    <row r="49" spans="1:6" ht="15.75">
      <c r="A49" s="233">
        <v>14</v>
      </c>
      <c r="B49" s="181" t="s">
        <v>184</v>
      </c>
      <c r="C49" s="182" t="s">
        <v>132</v>
      </c>
      <c r="D49" s="234">
        <v>39</v>
      </c>
      <c r="E49" s="221">
        <v>63</v>
      </c>
      <c r="F49" s="235">
        <v>23</v>
      </c>
    </row>
    <row r="50" spans="1:6" ht="15.75">
      <c r="A50" s="233">
        <v>17</v>
      </c>
      <c r="B50" s="181" t="s">
        <v>167</v>
      </c>
      <c r="C50" s="182" t="s">
        <v>115</v>
      </c>
      <c r="D50" s="234">
        <v>34</v>
      </c>
      <c r="E50" s="221">
        <v>75</v>
      </c>
      <c r="F50" s="235">
        <v>23</v>
      </c>
    </row>
    <row r="51" spans="1:6" ht="15.75">
      <c r="A51" s="233">
        <v>21</v>
      </c>
      <c r="B51" s="181" t="s">
        <v>160</v>
      </c>
      <c r="C51" s="182" t="s">
        <v>108</v>
      </c>
      <c r="D51" s="234">
        <v>32</v>
      </c>
      <c r="E51" s="221">
        <v>58</v>
      </c>
      <c r="F51" s="235">
        <v>23</v>
      </c>
    </row>
    <row r="52" spans="1:6" ht="15.75">
      <c r="A52" s="233">
        <v>2</v>
      </c>
      <c r="B52" s="181" t="s">
        <v>153</v>
      </c>
      <c r="C52" s="182" t="s">
        <v>101</v>
      </c>
      <c r="D52" s="234">
        <v>19</v>
      </c>
      <c r="E52" s="221">
        <v>57</v>
      </c>
      <c r="F52" s="235">
        <v>22</v>
      </c>
    </row>
    <row r="53" spans="1:6" ht="15.75">
      <c r="A53" s="236">
        <v>12</v>
      </c>
      <c r="B53" s="181" t="s">
        <v>142</v>
      </c>
      <c r="C53" s="182" t="s">
        <v>89</v>
      </c>
      <c r="D53" s="234">
        <v>52</v>
      </c>
      <c r="E53" s="221">
        <v>68</v>
      </c>
      <c r="F53" s="235">
        <v>22</v>
      </c>
    </row>
    <row r="54" spans="1:6" ht="15.75">
      <c r="A54" s="233">
        <v>23</v>
      </c>
      <c r="B54" s="181" t="s">
        <v>156</v>
      </c>
      <c r="C54" s="181" t="s">
        <v>104</v>
      </c>
      <c r="D54" s="234">
        <v>49</v>
      </c>
      <c r="E54" s="221">
        <v>52</v>
      </c>
      <c r="F54" s="235">
        <v>21</v>
      </c>
    </row>
    <row r="55" spans="1:6" ht="16.5" thickBot="1">
      <c r="A55" s="238">
        <v>5</v>
      </c>
      <c r="B55" s="239" t="s">
        <v>149</v>
      </c>
      <c r="C55" s="240" t="s">
        <v>97</v>
      </c>
      <c r="D55" s="241">
        <v>50</v>
      </c>
      <c r="E55" s="222">
        <v>67</v>
      </c>
      <c r="F55" s="242">
        <v>11</v>
      </c>
    </row>
  </sheetData>
  <sheetProtection password="86FF" sheet="1" objects="1" scenarios="1"/>
  <mergeCells count="6">
    <mergeCell ref="E1:E3"/>
    <mergeCell ref="D1:D3"/>
    <mergeCell ref="F1:F3"/>
    <mergeCell ref="A1:A3"/>
    <mergeCell ref="B1:B3"/>
    <mergeCell ref="C1:C3"/>
  </mergeCells>
  <dataValidations count="1">
    <dataValidation type="decimal" allowBlank="1" showInputMessage="1" showErrorMessage="1" promptTitle="Technical" prompt="This is independent score, and has no bearing to the taste section." sqref="F4:F55">
      <formula1>1</formula1>
      <formula2>32</formula2>
    </dataValidation>
  </dataValidations>
  <printOptions/>
  <pageMargins left="0.42" right="0.5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World Cocktail &amp; Falirtending Competition Score</dc:title>
  <dc:subject/>
  <dc:creator/>
  <cp:keywords/>
  <dc:description/>
  <cp:lastModifiedBy>Derrick Lee</cp:lastModifiedBy>
  <cp:lastPrinted>2009-08-11T22:32:58Z</cp:lastPrinted>
  <dcterms:created xsi:type="dcterms:W3CDTF">2006-09-29T02:32:15Z</dcterms:created>
  <dcterms:modified xsi:type="dcterms:W3CDTF">2009-08-13T13:49:51Z</dcterms:modified>
  <cp:category/>
  <cp:version/>
  <cp:contentType/>
  <cp:contentStatus/>
</cp:coreProperties>
</file>